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I:\Risk Management\Pillar 3 Risk Disclosures\2023\EBA töflur\Q4 2023\"/>
    </mc:Choice>
  </mc:AlternateContent>
  <xr:revisionPtr revIDLastSave="0" documentId="13_ncr:1_{3A5D72B3-8BFA-4F5D-9528-BC7337EBEE46}" xr6:coauthVersionLast="47" xr6:coauthVersionMax="47" xr10:uidLastSave="{00000000-0000-0000-0000-000000000000}"/>
  <bookViews>
    <workbookView xWindow="47730" yWindow="-3825" windowWidth="18540" windowHeight="18945" tabRatio="925" activeTab="1" xr2:uid="{00000000-000D-0000-FFFF-FFFF00000000}"/>
  </bookViews>
  <sheets>
    <sheet name="Disclaimer" sheetId="41" r:id="rId1"/>
    <sheet name="Index" sheetId="1" r:id="rId2"/>
    <sheet name="EU OVA" sheetId="83" r:id="rId3"/>
    <sheet name="EU OVB" sheetId="84" r:id="rId4"/>
    <sheet name="EU LI3" sheetId="85" r:id="rId5"/>
    <sheet name="EU LI1" sheetId="86" r:id="rId6"/>
    <sheet name="EU LI2" sheetId="87" r:id="rId7"/>
    <sheet name="EU LIA" sheetId="88" r:id="rId8"/>
    <sheet name="EU LIB" sheetId="89" r:id="rId9"/>
    <sheet name="EU OV1" sheetId="31" r:id="rId10"/>
    <sheet name="EU INS1" sheetId="90" r:id="rId11"/>
    <sheet name="EU IFRS 9-FL" sheetId="39" r:id="rId12"/>
    <sheet name="EU CCA" sheetId="91" r:id="rId13"/>
    <sheet name="EU CC1" sheetId="3" r:id="rId14"/>
    <sheet name="EU CC2" sheetId="4" r:id="rId15"/>
    <sheet name="EU OVC" sheetId="92" r:id="rId16"/>
    <sheet name="EU CCyB1" sheetId="7" r:id="rId17"/>
    <sheet name="EU CCyB2" sheetId="8" r:id="rId18"/>
    <sheet name="EU LR1" sheetId="5" r:id="rId19"/>
    <sheet name="EU LR2" sheetId="6" r:id="rId20"/>
    <sheet name="EU LR3" sheetId="40" r:id="rId21"/>
    <sheet name="EU LRA" sheetId="93" r:id="rId22"/>
    <sheet name="EU KM1" sheetId="32" r:id="rId23"/>
    <sheet name="EU CRA" sheetId="94" r:id="rId24"/>
    <sheet name="EU CRB" sheetId="95" r:id="rId25"/>
    <sheet name="EU CR4" sheetId="20" r:id="rId26"/>
    <sheet name="EU CR5" sheetId="21" r:id="rId27"/>
    <sheet name="EU CRD" sheetId="96" r:id="rId28"/>
    <sheet name="EU CR1-A" sheetId="9" r:id="rId29"/>
    <sheet name="EU CQ5" sheetId="2" r:id="rId30"/>
    <sheet name="EU CQ4" sheetId="12" r:id="rId31"/>
    <sheet name="EU CQ6" sheetId="82" r:id="rId32"/>
    <sheet name="EU CQ7" sheetId="17" r:id="rId33"/>
    <sheet name="EU CQ8" sheetId="81" r:id="rId34"/>
    <sheet name="EU CR3" sheetId="19" r:id="rId35"/>
    <sheet name="EU CRC" sheetId="97" r:id="rId36"/>
    <sheet name="EU CR1" sheetId="34" r:id="rId37"/>
    <sheet name="EU CQ3" sheetId="98" r:id="rId38"/>
    <sheet name="EU CQ1" sheetId="10" r:id="rId39"/>
    <sheet name="EU CQ2" sheetId="80" r:id="rId40"/>
    <sheet name="EU CR2" sheetId="14" r:id="rId41"/>
    <sheet name="EU CR2a" sheetId="79" r:id="rId42"/>
    <sheet name="EU CCRA" sheetId="99" r:id="rId43"/>
    <sheet name="EU CCR1" sheetId="22" r:id="rId44"/>
    <sheet name="EU CCR2" sheetId="23" r:id="rId45"/>
    <sheet name="EU CCR3" sheetId="24" r:id="rId46"/>
    <sheet name="EU CCR5" sheetId="13" r:id="rId47"/>
    <sheet name="EU CCR6" sheetId="25" r:id="rId48"/>
    <sheet name="EU MR1" sheetId="35" r:id="rId49"/>
    <sheet name="EU MRA" sheetId="100" r:id="rId50"/>
    <sheet name="EU IRRBB1" sheetId="78" r:id="rId51"/>
    <sheet name="EU IRRBBA" sheetId="101" r:id="rId52"/>
    <sheet name="EU LIQA" sheetId="102" r:id="rId53"/>
    <sheet name="EU LIQ1" sheetId="28" r:id="rId54"/>
    <sheet name="EU LIQB" sheetId="29" r:id="rId55"/>
    <sheet name="EU AE1" sheetId="103" r:id="rId56"/>
    <sheet name="EU AE2" sheetId="104" r:id="rId57"/>
    <sheet name="EU AE3" sheetId="105" r:id="rId58"/>
    <sheet name="EU AE4" sheetId="106" r:id="rId59"/>
    <sheet name="EU LIQ2" sheetId="30" r:id="rId60"/>
    <sheet name="EU ORA" sheetId="107" r:id="rId61"/>
    <sheet name="EU OR1" sheetId="108" r:id="rId62"/>
    <sheet name="EU REMA" sheetId="109" r:id="rId63"/>
    <sheet name="EU REM1" sheetId="110" r:id="rId64"/>
    <sheet name="EU REM2" sheetId="111" r:id="rId65"/>
    <sheet name="EU REM3" sheetId="112" r:id="rId66"/>
    <sheet name="EU REM4" sheetId="113" r:id="rId67"/>
    <sheet name="EU REM5" sheetId="114" r:id="rId68"/>
    <sheet name="EU KM2" sheetId="115" r:id="rId69"/>
    <sheet name="EU TLAC1" sheetId="116" r:id="rId70"/>
    <sheet name="EU TLAC3b" sheetId="117" r:id="rId71"/>
    <sheet name="ESGA" sheetId="118" r:id="rId72"/>
    <sheet name="ESGB" sheetId="119" r:id="rId73"/>
    <sheet name="ESGC" sheetId="120" r:id="rId74"/>
    <sheet name="ESG1" sheetId="121" r:id="rId75"/>
    <sheet name="ESG2" sheetId="122" r:id="rId76"/>
    <sheet name="ESG4" sheetId="123" r:id="rId77"/>
    <sheet name="ESG5" sheetId="124" r:id="rId78"/>
    <sheet name="ESG6" sheetId="125" r:id="rId79"/>
    <sheet name="ESG7" sheetId="126" r:id="rId80"/>
    <sheet name="ESG8" sheetId="127" r:id="rId81"/>
  </sheets>
  <definedNames>
    <definedName name="_xlnm._FilterDatabase" localSheetId="1" hidden="1">Index!$A$4:$F$82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25" l="1"/>
  <c r="D9" i="9" l="1"/>
  <c r="E9" i="9"/>
  <c r="F9" i="9"/>
  <c r="G9" i="9"/>
  <c r="H9" i="9"/>
  <c r="C9" i="9"/>
  <c r="C57" i="3" l="1"/>
  <c r="C46" i="3"/>
  <c r="C16" i="3"/>
  <c r="C47" i="3" l="1"/>
  <c r="D6" i="105" l="1"/>
  <c r="C6" i="105"/>
  <c r="F11" i="104"/>
  <c r="E11" i="104"/>
  <c r="F8" i="104"/>
  <c r="E8" i="104"/>
  <c r="D7" i="103"/>
  <c r="C7" i="103"/>
  <c r="C39" i="34"/>
  <c r="C32" i="98"/>
  <c r="C23" i="10"/>
  <c r="G11" i="19"/>
  <c r="C21" i="12"/>
  <c r="C28" i="2"/>
  <c r="D16" i="35"/>
  <c r="C11" i="19" l="1"/>
  <c r="D11" i="19"/>
  <c r="E11" i="19"/>
  <c r="F11" i="19"/>
  <c r="G28" i="2"/>
  <c r="E28" i="2"/>
  <c r="D21" i="12"/>
  <c r="E21" i="12"/>
  <c r="F21" i="12"/>
  <c r="G21" i="12"/>
  <c r="H21" i="12"/>
  <c r="I21" i="12"/>
  <c r="D39" i="34"/>
  <c r="E39" i="34"/>
  <c r="F39" i="34"/>
  <c r="G39" i="34"/>
  <c r="H39" i="34"/>
  <c r="I39" i="34"/>
  <c r="J39" i="34"/>
  <c r="K39" i="34"/>
  <c r="L39" i="34"/>
  <c r="M39" i="34"/>
  <c r="N39" i="34"/>
  <c r="O39" i="34"/>
  <c r="P39" i="34"/>
  <c r="Q39" i="34"/>
  <c r="D32" i="98"/>
  <c r="E32" i="98"/>
  <c r="F32" i="98"/>
  <c r="G32" i="98"/>
  <c r="H32" i="98"/>
  <c r="I32" i="98"/>
  <c r="J32" i="98"/>
  <c r="K32" i="98"/>
  <c r="L32" i="98"/>
  <c r="M32" i="98"/>
  <c r="N32" i="98"/>
  <c r="D23" i="10"/>
  <c r="E23" i="10"/>
  <c r="F23" i="10"/>
  <c r="G23" i="10"/>
  <c r="H23" i="10"/>
  <c r="I23" i="10"/>
  <c r="J23" i="10"/>
  <c r="D34" i="28"/>
  <c r="D38" i="28" s="1"/>
  <c r="E34" i="28"/>
  <c r="E38" i="28" s="1"/>
  <c r="F34" i="28"/>
  <c r="F38" i="28" s="1"/>
  <c r="G34" i="28"/>
  <c r="G38" i="28"/>
  <c r="J44" i="28"/>
  <c r="K44" i="28"/>
  <c r="L44" i="28"/>
  <c r="J43" i="28"/>
  <c r="K43" i="28"/>
  <c r="L43" i="28"/>
  <c r="J42" i="28"/>
  <c r="K42" i="28"/>
  <c r="L42" i="28"/>
  <c r="J38" i="28"/>
  <c r="K38" i="28"/>
  <c r="L38" i="28"/>
  <c r="J34" i="28"/>
  <c r="K34" i="28"/>
  <c r="L34" i="28"/>
  <c r="J26" i="28"/>
  <c r="K26" i="28"/>
  <c r="L26" i="28"/>
  <c r="G34" i="30"/>
  <c r="F34" i="30"/>
  <c r="E34" i="30"/>
  <c r="D34" i="30"/>
  <c r="G25" i="30"/>
  <c r="E25" i="30"/>
  <c r="F25" i="30"/>
  <c r="D25" i="30"/>
  <c r="D17" i="30"/>
  <c r="E17" i="30"/>
  <c r="F17" i="30"/>
  <c r="G17" i="30"/>
  <c r="C17" i="30"/>
  <c r="E13" i="30"/>
  <c r="F13" i="30"/>
  <c r="G13" i="30"/>
  <c r="D13" i="30"/>
  <c r="E10" i="30"/>
  <c r="F10" i="30"/>
  <c r="G10" i="30"/>
  <c r="D10" i="30"/>
  <c r="D7" i="30"/>
  <c r="E7" i="30"/>
  <c r="F7" i="30"/>
  <c r="G7" i="30"/>
  <c r="C7" i="30"/>
  <c r="I42" i="28"/>
  <c r="I34" i="28"/>
  <c r="I38" i="28" s="1"/>
  <c r="I26" i="28"/>
  <c r="G20" i="30" l="1"/>
  <c r="G41" i="30"/>
  <c r="I43" i="28"/>
  <c r="I44" i="28" s="1"/>
  <c r="G42" i="30" l="1"/>
</calcChain>
</file>

<file path=xl/sharedStrings.xml><?xml version="1.0" encoding="utf-8"?>
<sst xmlns="http://schemas.openxmlformats.org/spreadsheetml/2006/main" count="3884" uniqueCount="1993">
  <si>
    <t>Capital Management</t>
  </si>
  <si>
    <t>Template</t>
  </si>
  <si>
    <t>Table</t>
  </si>
  <si>
    <t>EU OV1</t>
  </si>
  <si>
    <t>EU KM1</t>
  </si>
  <si>
    <t>EU CC1</t>
  </si>
  <si>
    <t>EU CC2</t>
  </si>
  <si>
    <t>Reconciliation of regulatory own funds to balance sheet in the audited financial statements</t>
  </si>
  <si>
    <t>Amount of institution-specific countercyclical capital buffer</t>
  </si>
  <si>
    <t>Credit Risk</t>
  </si>
  <si>
    <t>Maturity of exposures</t>
  </si>
  <si>
    <t>EU CR1-A</t>
  </si>
  <si>
    <t>EU CQ1</t>
  </si>
  <si>
    <t>EU CQ4</t>
  </si>
  <si>
    <t>Performing and non-performing exposures and related provisions</t>
  </si>
  <si>
    <t>EU CQ5</t>
  </si>
  <si>
    <t>Quality of non-performing exposures by geography</t>
  </si>
  <si>
    <t>Credit quality of loans and advances by industry</t>
  </si>
  <si>
    <t>Collateral obtained by taking possession and execution processes</t>
  </si>
  <si>
    <t>EU CR3</t>
  </si>
  <si>
    <t>EU CR4</t>
  </si>
  <si>
    <t>EU CR5</t>
  </si>
  <si>
    <t>EU CCR1</t>
  </si>
  <si>
    <t>EU CCR2</t>
  </si>
  <si>
    <t xml:space="preserve">Credit valuation adjustment (CVA) capital charge </t>
  </si>
  <si>
    <t>EU CCR3</t>
  </si>
  <si>
    <t>Market Risk</t>
  </si>
  <si>
    <t>EU MR1</t>
  </si>
  <si>
    <t>Liquidity Risk</t>
  </si>
  <si>
    <t>EU LIQ1</t>
  </si>
  <si>
    <t>EU LIQB</t>
  </si>
  <si>
    <t>Qualitative infomation on LCR</t>
  </si>
  <si>
    <t>EU LIQ2</t>
  </si>
  <si>
    <t>Net stable funding ratio</t>
  </si>
  <si>
    <t>EU CR1</t>
  </si>
  <si>
    <t>Changes in the stock of non-performing loans and advances</t>
  </si>
  <si>
    <t>EU CR2</t>
  </si>
  <si>
    <t>EU CQ7</t>
  </si>
  <si>
    <t>EU CCR5</t>
  </si>
  <si>
    <t>EU CCR6</t>
  </si>
  <si>
    <t>Credit derivatives exposures</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</si>
  <si>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</si>
  <si>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</si>
  <si>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</si>
  <si>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</si>
  <si>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</si>
  <si>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</si>
  <si>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</si>
  <si>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</si>
  <si>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</si>
  <si>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</si>
  <si>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</si>
  <si>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</si>
  <si>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</si>
  <si>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</si>
  <si>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</si>
  <si>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</si>
  <si>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</si>
  <si>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</si>
  <si>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</si>
  <si>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</si>
  <si>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</si>
  <si>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</si>
  <si>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</si>
  <si>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</si>
  <si>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</si>
  <si>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</si>
  <si>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</si>
  <si>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</si>
  <si>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</si>
  <si>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</si>
  <si>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</si>
  <si>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</si>
  <si>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</si>
  <si>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</si>
  <si>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</si>
  <si>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</si>
  <si>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</si>
  <si>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</si>
  <si>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</si>
  <si>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</si>
  <si>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</si>
  <si>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REAs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</si>
  <si>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</si>
  <si>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</si>
  <si>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</si>
  <si>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</si>
  <si>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</si>
  <si>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</si>
  <si>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</si>
  <si>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</si>
  <si>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</si>
  <si>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</si>
  <si>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</si>
  <si>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</si>
  <si>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</si>
  <si>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</si>
  <si>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</si>
  <si>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</si>
  <si>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</si>
  <si>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</si>
  <si>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</si>
  <si>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</si>
  <si>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</si>
  <si>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</si>
  <si>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</si>
  <si>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</si>
  <si>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</si>
  <si>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</si>
  <si>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</si>
  <si>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</si>
  <si>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</si>
  <si>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</si>
  <si>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</si>
  <si>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</si>
  <si>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</si>
  <si>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</si>
  <si>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</si>
  <si>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</si>
  <si>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</si>
  <si>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</si>
  <si>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</si>
  <si>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</si>
  <si>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</si>
  <si>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</si>
  <si>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</si>
  <si>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</si>
  <si>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</si>
  <si>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</si>
  <si>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</si>
  <si>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</si>
  <si>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</si>
  <si>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</si>
  <si>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</si>
  <si>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</si>
  <si>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</si>
  <si>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</si>
  <si>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</si>
  <si>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</si>
  <si>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</si>
  <si>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</si>
  <si>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</si>
  <si>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</si>
  <si>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</si>
  <si>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</si>
  <si>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</si>
  <si>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</si>
  <si>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</si>
  <si>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</si>
  <si>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</si>
  <si>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</si>
  <si>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</si>
  <si>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</si>
  <si>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</si>
  <si>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</si>
  <si>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</si>
  <si>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</si>
  <si>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</si>
  <si>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</si>
  <si>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</si>
  <si>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</si>
  <si>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</si>
  <si>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</si>
  <si>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</si>
  <si>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</si>
  <si>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</si>
  <si>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</si>
  <si>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</si>
  <si>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</si>
  <si>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</si>
  <si>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</si>
  <si>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</si>
  <si>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</si>
  <si>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</si>
  <si>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</si>
  <si>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</si>
  <si>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</si>
  <si>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</si>
  <si>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</si>
  <si>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</si>
  <si>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</si>
  <si>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</si>
  <si>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</si>
  <si>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</si>
  <si>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</si>
  <si>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</si>
  <si>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</si>
  <si>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Suisse intl condensed"/>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</si>
  <si>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</si>
  <si>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</si>
  <si>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</si>
  <si>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</si>
  <si>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</si>
  <si>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</si>
  <si>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</si>
  <si>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</si>
  <si>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</si>
  <si>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</si>
  <si>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</si>
  <si>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</si>
  <si>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</si>
  <si>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</si>
  <si>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</si>
  <si>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</si>
  <si>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</si>
  <si>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</si>
  <si>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</si>
  <si>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</si>
  <si>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</si>
  <si>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</si>
  <si>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</si>
  <si>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</si>
  <si>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</si>
  <si>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</si>
  <si>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</si>
  <si>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</si>
  <si>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</si>
  <si>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</si>
  <si>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</si>
  <si>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</si>
  <si>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</si>
  <si>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</si>
  <si>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</si>
  <si>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</si>
  <si>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</si>
  <si>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</si>
  <si>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</si>
  <si>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</si>
  <si>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</si>
  <si>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</si>
  <si>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</si>
  <si>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</si>
  <si>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</si>
  <si>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</si>
  <si>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</si>
  <si>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</si>
  <si>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</si>
  <si>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</si>
  <si>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</si>
  <si>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</si>
  <si>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</si>
  <si>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</si>
  <si>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</si>
  <si>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</si>
  <si>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</si>
  <si>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</si>
  <si>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</si>
  <si>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</si>
  <si>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</si>
  <si>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Suisse intl condensed"/>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</si>
  <si>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</si>
  <si>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</si>
  <si>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</si>
  <si>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</si>
  <si>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</si>
  <si>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</si>
  <si>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</si>
  <si>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</si>
  <si>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</si>
  <si>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</si>
  <si>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</si>
  <si>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</si>
  <si>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</si>
  <si>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</si>
  <si>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</si>
  <si>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CC1 - Composition of regulatory own funds</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</si>
  <si>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</si>
  <si>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</si>
  <si>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</si>
  <si>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</si>
  <si>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</si>
  <si>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010</t>
  </si>
  <si>
    <t>020</t>
  </si>
  <si>
    <t>030</t>
  </si>
  <si>
    <t>040</t>
  </si>
  <si>
    <t>050</t>
  </si>
  <si>
    <t>060</t>
  </si>
  <si>
    <t>070</t>
  </si>
  <si>
    <t>080</t>
  </si>
  <si>
    <t>090</t>
  </si>
  <si>
    <t>100</t>
  </si>
  <si>
    <t>Own funds requirements</t>
  </si>
  <si>
    <t>Index</t>
  </si>
  <si>
    <t>Value of trading book exposure for internal models</t>
  </si>
  <si>
    <t>Breakdown by country:</t>
  </si>
  <si>
    <t>Iceland</t>
  </si>
  <si>
    <t>Other countries</t>
  </si>
  <si>
    <t>General credit exposures</t>
  </si>
  <si>
    <t>Exposure value under the standardised approach</t>
  </si>
  <si>
    <t>Exposure value under the IRB approach</t>
  </si>
  <si>
    <t>h</t>
  </si>
  <si>
    <t>Relevant credit exposures - Market risk</t>
  </si>
  <si>
    <t>Sum of long and short position of trading book exposures for SA</t>
  </si>
  <si>
    <t>Total exposure value</t>
  </si>
  <si>
    <t>f</t>
  </si>
  <si>
    <t>Relevant credit risk exposures - Credit risk</t>
  </si>
  <si>
    <t>Relevent credit exposures - Market Risk</t>
  </si>
  <si>
    <t>i</t>
  </si>
  <si>
    <t>j</t>
  </si>
  <si>
    <t>k</t>
  </si>
  <si>
    <t>l</t>
  </si>
  <si>
    <t>Own funds requirement weights (%)</t>
  </si>
  <si>
    <t>m</t>
  </si>
  <si>
    <t>Counter-cyclical capital buffer rate (%)</t>
  </si>
  <si>
    <t>Institution specific countercyclical buffer rate</t>
  </si>
  <si>
    <t>Institution specific countercyclical buffer requirement</t>
  </si>
  <si>
    <t>1</t>
  </si>
  <si>
    <t>2</t>
  </si>
  <si>
    <t>3</t>
  </si>
  <si>
    <t>n</t>
  </si>
  <si>
    <t>o</t>
  </si>
  <si>
    <t>Gross carrying amount/nominal amount</t>
  </si>
  <si>
    <t>Accumlated impairment, accumlated negative                                                changes in fair value due to credit risk and provisions</t>
  </si>
  <si>
    <t>Collateral and financial guarantees received</t>
  </si>
  <si>
    <t>Performing exposure</t>
  </si>
  <si>
    <t>Non-performing                           exposures</t>
  </si>
  <si>
    <t>Performing exposures                                 - accumulated                                    impairment and                               provisions</t>
  </si>
  <si>
    <t>Non-performing                             exposures -                                   accumulated                               impairment,                                    accumulated negative                           changes in fair value                                     due to credit risk and                    provisions</t>
  </si>
  <si>
    <t>Accumlated partial write-off</t>
  </si>
  <si>
    <t>On performing exposures</t>
  </si>
  <si>
    <t>On non-performing exposures</t>
  </si>
  <si>
    <t>Of          which         stage            1</t>
  </si>
  <si>
    <t>Of               which              stage            2</t>
  </si>
  <si>
    <t>Of                   which                stage              2</t>
  </si>
  <si>
    <t>Of                      which               stage                     3</t>
  </si>
  <si>
    <t>Of                   which                stage              1</t>
  </si>
  <si>
    <t>Of                      which               stage                     2</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</si>
  <si>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</si>
  <si>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</si>
  <si>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</si>
  <si>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</si>
  <si>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</si>
  <si>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</si>
  <si>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</si>
  <si>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Housholds</t>
  </si>
  <si>
    <t>Debt securities</t>
  </si>
  <si>
    <t>Off-balance-sheet exposures</t>
  </si>
  <si>
    <t xml:space="preserve">     Households</t>
  </si>
  <si>
    <t>EU CR1: Performing and non-performing exposures and related provisions</t>
  </si>
  <si>
    <t>Net exposure value</t>
  </si>
  <si>
    <t>On demand</t>
  </si>
  <si>
    <t>&lt;= 1 year</t>
  </si>
  <si>
    <t>&gt; 1 year &lt;= 5 years</t>
  </si>
  <si>
    <t>&gt; 5 years</t>
  </si>
  <si>
    <t>No stated maturity</t>
  </si>
  <si>
    <t>Central governments or central banks</t>
  </si>
  <si>
    <t>Regional governments or local authorities</t>
  </si>
  <si>
    <t>Public sector entities</t>
  </si>
  <si>
    <t>Multilateral development banks</t>
  </si>
  <si>
    <t>Institutions</t>
  </si>
  <si>
    <t>Corporates</t>
  </si>
  <si>
    <t>Retail</t>
  </si>
  <si>
    <t>Secured by mortgages on immovable property</t>
  </si>
  <si>
    <t>Exposures in default</t>
  </si>
  <si>
    <t>Covered bonds</t>
  </si>
  <si>
    <t>EU CR1-A: Maturity of exposures</t>
  </si>
  <si>
    <t>EU CQ1: Credit quality of forborne exposures</t>
  </si>
  <si>
    <t>Gross carrying amount/nominal amount of exposures with forbearance measures</t>
  </si>
  <si>
    <t>Accumlated impairment, accumlated negative changes in fair value due to credit risk and provisions</t>
  </si>
  <si>
    <t>Performing forborne</t>
  </si>
  <si>
    <t>Non-performing forborne</t>
  </si>
  <si>
    <t>On performing forborne exposures</t>
  </si>
  <si>
    <t>Of which collateral and financial guarantees received on non-performing exposures with forbearance measures</t>
  </si>
  <si>
    <t>Of which defaulted</t>
  </si>
  <si>
    <t>Of which impaired</t>
  </si>
  <si>
    <t>Loan commitments given</t>
  </si>
  <si>
    <t>Collateral received and financial guarantees received on forborne exposures</t>
  </si>
  <si>
    <t>Cash balances at central banks and other demand deposits</t>
  </si>
  <si>
    <t>005</t>
  </si>
  <si>
    <t>Collateral obtained by taking possession</t>
  </si>
  <si>
    <t>Value at initial recognition</t>
  </si>
  <si>
    <t>Accumlated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</si>
  <si>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</si>
  <si>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</si>
  <si>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</si>
  <si>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</si>
  <si>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</si>
  <si>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</si>
  <si>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EU CQ7: Collateral obtained by taking possession and execution processes</t>
  </si>
  <si>
    <t xml:space="preserve">     Other collateral</t>
  </si>
  <si>
    <t>Secured carrying amount</t>
  </si>
  <si>
    <t>EU-5</t>
  </si>
  <si>
    <t>EU CR3: CRM techniques overview: Disclosure of the use of credit risk mitigation techniques</t>
  </si>
  <si>
    <t>Unsecured carrying amount</t>
  </si>
  <si>
    <t xml:space="preserve">      Of which defaulted</t>
  </si>
  <si>
    <t xml:space="preserve">   Of which non-performing exposures</t>
  </si>
  <si>
    <t>REAs and REA density</t>
  </si>
  <si>
    <t>Exposure classes</t>
  </si>
  <si>
    <t>Exposures associated with particularly high risk</t>
  </si>
  <si>
    <t>Equity</t>
  </si>
  <si>
    <t>Other items</t>
  </si>
  <si>
    <t>On-balance-sheet exposures</t>
  </si>
  <si>
    <t>Institutions and corporates with a short-term credit assessment</t>
  </si>
  <si>
    <t>REA       density (%)</t>
  </si>
  <si>
    <t>Risk weights</t>
  </si>
  <si>
    <t>Of which unrated</t>
  </si>
  <si>
    <t>p</t>
  </si>
  <si>
    <t>q</t>
  </si>
  <si>
    <t>Others</t>
  </si>
  <si>
    <t>Exposures to institutions and corporates with short-term credit assessment</t>
  </si>
  <si>
    <t>Exposures secured by mortgages on immovable property</t>
  </si>
  <si>
    <t>Retail exoposures</t>
  </si>
  <si>
    <t>Exposure value</t>
  </si>
  <si>
    <t>EU4</t>
  </si>
  <si>
    <t>EU CCR2: Transactions subject to own funds requirement for CVA risk</t>
  </si>
  <si>
    <t>Total transactions subject to the Advanced method</t>
  </si>
  <si>
    <t xml:space="preserve"> (i) VaR component (including the 3x multiplier)</t>
  </si>
  <si>
    <t xml:space="preserve"> (ii) stressed VaR component (including the 3x multiplier)</t>
  </si>
  <si>
    <t>Transactions subject to the Standardized method</t>
  </si>
  <si>
    <t>Transactions subjet to the Alternative approach (Based on the Original Exposure Method)</t>
  </si>
  <si>
    <t>Total transactions subject to own funds requirements for CVA risk</t>
  </si>
  <si>
    <t>Central governments and central banks</t>
  </si>
  <si>
    <t>EU CCR3: Standardised approach - CCR exposures by regulatory exposure class and risk-weights</t>
  </si>
  <si>
    <t>Risk weight</t>
  </si>
  <si>
    <t>Institutions and corporates with a short-term assessment</t>
  </si>
  <si>
    <t>Collateral used in derivative transactions</t>
  </si>
  <si>
    <t>Collateral used in SFTS</t>
  </si>
  <si>
    <t>Fair Value of Collateral received</t>
  </si>
  <si>
    <t>Fair Value of Collateral posted</t>
  </si>
  <si>
    <t>Fair value of collateral received</t>
  </si>
  <si>
    <t>Segregated</t>
  </si>
  <si>
    <t>Unsegregated</t>
  </si>
  <si>
    <t>Cash - domestic currency</t>
  </si>
  <si>
    <t>Cash - other currency</t>
  </si>
  <si>
    <t>Domestic sovereign debt</t>
  </si>
  <si>
    <t>Other sovereign debt</t>
  </si>
  <si>
    <t>Equity securities</t>
  </si>
  <si>
    <t>Other collateral</t>
  </si>
  <si>
    <t>EU CCR5: Composition of collateral for CCR exposures</t>
  </si>
  <si>
    <t>Fair value of posted collateral</t>
  </si>
  <si>
    <t>Collateral type</t>
  </si>
  <si>
    <t>Corporate bonds</t>
  </si>
  <si>
    <t>EAD post CRM</t>
  </si>
  <si>
    <t>IMM (for derivatives and SFTs)</t>
  </si>
  <si>
    <t>Financial collateral simple method (for SFTs)</t>
  </si>
  <si>
    <t>Financial collateral comprehensive method (for SFTs)</t>
  </si>
  <si>
    <t>VaR for SFTs</t>
  </si>
  <si>
    <t>Replacement cost (RC)</t>
  </si>
  <si>
    <t>Potential future exposure (PFE)</t>
  </si>
  <si>
    <t>EEPE</t>
  </si>
  <si>
    <t>Alpha used for computing regulatory exposure value</t>
  </si>
  <si>
    <t>Exposure value pre-CRM</t>
  </si>
  <si>
    <t>EU-1</t>
  </si>
  <si>
    <t>EU-2</t>
  </si>
  <si>
    <t>EU - Original Exposure Method (for derivatives)</t>
  </si>
  <si>
    <t>EU - Simplified SA-CCR (for derivatives)</t>
  </si>
  <si>
    <t>SA-CCR (for derivatives)</t>
  </si>
  <si>
    <t>2a</t>
  </si>
  <si>
    <t xml:space="preserve">   of which securities financing transactions netting sets</t>
  </si>
  <si>
    <t xml:space="preserve">   of which derivatives and long settlement transactions netting sets</t>
  </si>
  <si>
    <t>2b</t>
  </si>
  <si>
    <t>2c</t>
  </si>
  <si>
    <t xml:space="preserve">   of which from contractual cross-product netting sets</t>
  </si>
  <si>
    <t>Exposure value post-CRM</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</si>
  <si>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</si>
  <si>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</si>
  <si>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</si>
  <si>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</si>
  <si>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</si>
  <si>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</si>
  <si>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</si>
  <si>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</si>
  <si>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</si>
  <si>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</si>
  <si>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</si>
  <si>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</si>
  <si>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</si>
  <si>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</si>
  <si>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</si>
  <si>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</si>
  <si>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</si>
  <si>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</si>
  <si>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</si>
  <si>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</si>
  <si>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</si>
  <si>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</si>
  <si>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</si>
  <si>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</si>
  <si>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</si>
  <si>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</si>
  <si>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</si>
  <si>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</si>
  <si>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</si>
  <si>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</si>
  <si>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</si>
  <si>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</si>
  <si>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</si>
  <si>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</si>
  <si>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</si>
  <si>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</si>
  <si>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</si>
  <si>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</si>
  <si>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</si>
  <si>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</si>
  <si>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</si>
  <si>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</si>
  <si>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</si>
  <si>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</si>
  <si>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</si>
  <si>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</si>
  <si>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</si>
  <si>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</si>
  <si>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</si>
  <si>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</si>
  <si>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</si>
  <si>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</si>
  <si>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</si>
  <si>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</si>
  <si>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</si>
  <si>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</si>
  <si>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</si>
  <si>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</si>
  <si>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</si>
  <si>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</si>
  <si>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Suisse intl condensed"/>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</si>
  <si>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</si>
  <si>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</si>
  <si>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</si>
  <si>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</si>
  <si>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</si>
  <si>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</si>
  <si>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</si>
  <si>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</si>
  <si>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</si>
  <si>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</si>
  <si>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</si>
  <si>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</si>
  <si>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EU LIQ2: Net Stable Funding Ratio </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</si>
  <si>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</si>
  <si>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</si>
  <si>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</si>
  <si>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</si>
  <si>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</si>
  <si>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</si>
  <si>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</si>
  <si>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</si>
  <si>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</si>
  <si>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Outright products</t>
  </si>
  <si>
    <t>Interest rate risk (general and specific)</t>
  </si>
  <si>
    <t>Equity risk (general and specific)</t>
  </si>
  <si>
    <t>Foreign exchange risk</t>
  </si>
  <si>
    <t>Commodity risk</t>
  </si>
  <si>
    <t>Simplified approach</t>
  </si>
  <si>
    <t>Delta-plus approach</t>
  </si>
  <si>
    <t>Scenario approach</t>
  </si>
  <si>
    <t>EU MR1: Market risk under the standardised approach</t>
  </si>
  <si>
    <t>Options</t>
  </si>
  <si>
    <t>Gross carrying amount</t>
  </si>
  <si>
    <t>Performing</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</si>
  <si>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</si>
  <si>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</si>
  <si>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</si>
  <si>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</si>
  <si>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</si>
  <si>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</si>
  <si>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</si>
  <si>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</si>
  <si>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</si>
  <si>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</si>
  <si>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</si>
  <si>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</si>
  <si>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</si>
  <si>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</si>
  <si>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</si>
  <si>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</si>
  <si>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</si>
  <si>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Summary reconciliation of accounting assets and leverage ratio exposures</t>
  </si>
  <si>
    <t>Leverage ratio common disclosure</t>
  </si>
  <si>
    <t>Split-up of on balance sheet exposures (excluding derivatives, SFTs and exempted exposures)</t>
  </si>
  <si>
    <t>Applicable amount</t>
  </si>
  <si>
    <t>Total assets as per published financial statements</t>
  </si>
  <si>
    <t>Adjustment for entities which are consolidated for accounting purposes but are outside the scope of regulatory consolidation</t>
  </si>
  <si>
    <t>Adjustments for derivative financial instruments</t>
  </si>
  <si>
    <t>Adjustments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</si>
  <si>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</si>
  <si>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</si>
  <si>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</si>
  <si>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</si>
  <si>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</si>
  <si>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</si>
  <si>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</si>
  <si>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</si>
  <si>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</si>
  <si>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</si>
  <si>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</si>
  <si>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</si>
  <si>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</si>
  <si>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</si>
  <si>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Agent transaction exposures</t>
  </si>
  <si>
    <t>(Exempted CCP leg of client-cleared SFT exposure)</t>
  </si>
  <si>
    <t>Other off-balance sheet exposures</t>
  </si>
  <si>
    <t>Off-balance sheet exposures at gross notional amount</t>
  </si>
  <si>
    <t>(Adjustments for conversion to credit equivalent amounts)</t>
  </si>
  <si>
    <t>Choice on transitional arrangements for the definition of the capital measure</t>
  </si>
  <si>
    <t>Total on-balance sheet exposures (excluding derivatives, SFTs, and exempted exposures), of which:</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</si>
  <si>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</si>
  <si>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</si>
  <si>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</si>
  <si>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</si>
  <si>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</si>
  <si>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</si>
  <si>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</si>
  <si>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</si>
  <si>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</si>
  <si>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</si>
  <si>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</si>
  <si>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</si>
  <si>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Corporate</t>
  </si>
  <si>
    <t>EU-11</t>
  </si>
  <si>
    <t>EU-12</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</si>
  <si>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</si>
  <si>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</si>
  <si>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</si>
  <si>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</si>
  <si>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</si>
  <si>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</si>
  <si>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</si>
  <si>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</si>
  <si>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</si>
  <si>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</si>
  <si>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</si>
  <si>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</si>
  <si>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</si>
  <si>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Total on-balance sheet exposures (excluding derivatives, SFTs)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</si>
  <si>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</si>
  <si>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</si>
  <si>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</si>
  <si>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</si>
  <si>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</si>
  <si>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</si>
  <si>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</si>
  <si>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 xml:space="preserve">   (Exempted CCP leg of client-cleared trade exposures) (SA-CCR)</t>
  </si>
  <si>
    <t>EU-10a</t>
  </si>
  <si>
    <t xml:space="preserve">   (Exempted CCP leg of client-cleared trade exposures) (simplified standardised approach)</t>
  </si>
  <si>
    <t>EU-10b</t>
  </si>
  <si>
    <t xml:space="preserve">   (Exempted CCP leg of client-cleared trade exposures) (Original Exposure Method)</t>
  </si>
  <si>
    <t>Total derivative exposures</t>
  </si>
  <si>
    <t>Securities financing transaction (SFT) exposures</t>
  </si>
  <si>
    <t>EU-16a</t>
  </si>
  <si>
    <t>Derogation for SFTs: Counterparty credit risk exposure in accordance with Articles 429e(5) and 222 CRR</t>
  </si>
  <si>
    <t>EU-17a</t>
  </si>
  <si>
    <t>Total securities financing transaction exposures</t>
  </si>
  <si>
    <t>(General provisions deducted in determining Tier 1 capital and specific provisions associated associated with off-balance sheet exposures)</t>
  </si>
  <si>
    <t>Excluded exposures</t>
  </si>
  <si>
    <t>EU-22a</t>
  </si>
  <si>
    <t>EU-22b</t>
  </si>
  <si>
    <t>EU-22c</t>
  </si>
  <si>
    <t>EU-22d</t>
  </si>
  <si>
    <t>EU-22e</t>
  </si>
  <si>
    <t>EU-22f</t>
  </si>
  <si>
    <t>EU-22g</t>
  </si>
  <si>
    <t>EU-22h</t>
  </si>
  <si>
    <t>EU-22i</t>
  </si>
  <si>
    <t>EU-22j</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</si>
  <si>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</si>
  <si>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</si>
  <si>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</si>
  <si>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</si>
  <si>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</si>
  <si>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</si>
  <si>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</si>
  <si>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</si>
  <si>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</si>
  <si>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</si>
  <si>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EU-22k</t>
  </si>
  <si>
    <t>(Total exempted exposures)</t>
  </si>
  <si>
    <t>Capital and total exposure measure</t>
  </si>
  <si>
    <t>EU-25</t>
  </si>
  <si>
    <t>25a</t>
  </si>
  <si>
    <t>EU-26a</t>
  </si>
  <si>
    <t>EU-26b</t>
  </si>
  <si>
    <t>EU-27a</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</si>
  <si>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</si>
  <si>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</si>
  <si>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</si>
  <si>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</si>
  <si>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</si>
  <si>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EU-27b</t>
  </si>
  <si>
    <t>Disclosure of mean values</t>
  </si>
  <si>
    <t>30a</t>
  </si>
  <si>
    <t>31a</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</si>
  <si>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</si>
  <si>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</si>
  <si>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</si>
  <si>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</si>
  <si>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</si>
  <si>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</si>
  <si>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Initial stock of non-performing loans and advances</t>
  </si>
  <si>
    <t>Inflows to non-performing portfolios</t>
  </si>
  <si>
    <t>Outflows from non-performing portfolios</t>
  </si>
  <si>
    <t>Final stock of non-performing loans and advances</t>
  </si>
  <si>
    <t>EU CR2: Changes in the stock of non-performing loans and advances</t>
  </si>
  <si>
    <t xml:space="preserve">   Outflows due to write-offs</t>
  </si>
  <si>
    <t xml:space="preserve">   Outflow due to other situations</t>
  </si>
  <si>
    <t>110</t>
  </si>
  <si>
    <t>120</t>
  </si>
  <si>
    <t>130</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</si>
  <si>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</si>
  <si>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</si>
  <si>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</si>
  <si>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</si>
  <si>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</si>
  <si>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</si>
  <si>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</si>
  <si>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</si>
  <si>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</si>
  <si>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</si>
  <si>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</si>
  <si>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</si>
  <si>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CCR6: Credit derivatives exposures</t>
  </si>
  <si>
    <t>Gross carrying/nominal amount</t>
  </si>
  <si>
    <t>Accumulated impairment</t>
  </si>
  <si>
    <t>Provisions on off-balance-sheet commitments and financial guarantees given</t>
  </si>
  <si>
    <t>Accumulated negative changes in fair value due to credit risk on non-performing exposures</t>
  </si>
  <si>
    <t>EU CQ4: Quality of non-performing exposures by geography</t>
  </si>
  <si>
    <t>140</t>
  </si>
  <si>
    <t>150</t>
  </si>
  <si>
    <t>Columns b and d: large institutions with a threshold ratio on NPLs of 5% or above</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</si>
  <si>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</si>
  <si>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</si>
  <si>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</si>
  <si>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</si>
  <si>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</si>
  <si>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</si>
  <si>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</si>
  <si>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</si>
  <si>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</si>
  <si>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</si>
  <si>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</si>
  <si>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</si>
  <si>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</si>
  <si>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</si>
  <si>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</si>
  <si>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160</t>
  </si>
  <si>
    <t>Education</t>
  </si>
  <si>
    <t>170</t>
  </si>
  <si>
    <t>Human health services and social work activities</t>
  </si>
  <si>
    <t>180</t>
  </si>
  <si>
    <t>Arts, entertainment and recreation</t>
  </si>
  <si>
    <t>190</t>
  </si>
  <si>
    <t>Other services</t>
  </si>
  <si>
    <t>200</t>
  </si>
  <si>
    <t>EU CQ5: Credit quality of loans and advances to non-financial corporations by industry</t>
  </si>
  <si>
    <t>Unlikely to pay that are not past due or are past due ≤ 90 days</t>
  </si>
  <si>
    <t>Credit quality of forborne exposures</t>
  </si>
  <si>
    <t>Overview of total risk exposure amounts</t>
  </si>
  <si>
    <t>Composition of regulatory own funds</t>
  </si>
  <si>
    <t>Geographical distribution of credit exposures relevant for the calculation of the countercyclical capital buffer</t>
  </si>
  <si>
    <t>CCyB1: Geographical distribution of credit exposures relevant for the calculation of the countercyclical buffer</t>
  </si>
  <si>
    <t>CCyB2: Amount of institution-specific countercyclical buffer</t>
  </si>
  <si>
    <t>CRM techniques overview: Disclosure of the use of credit risk mitigation techniques</t>
  </si>
  <si>
    <t xml:space="preserve">EU CR4: Standardised approach - Credit risk exposure and CRM effects </t>
  </si>
  <si>
    <t>Exposures before CCF and before CRM</t>
  </si>
  <si>
    <t>Exposures post CCF and CRM</t>
  </si>
  <si>
    <t>Collective investments undertakings</t>
  </si>
  <si>
    <t xml:space="preserve">Standardised approach - Credit risk exposure and CRM effects </t>
  </si>
  <si>
    <t>Units or shares in collective investments undertakings</t>
  </si>
  <si>
    <t>Equity exposures</t>
  </si>
  <si>
    <t>Standardised approach</t>
  </si>
  <si>
    <t>EU CCR1: Analysis of CCR exposure by approach</t>
  </si>
  <si>
    <t>Analysis of CCR exposure by approach</t>
  </si>
  <si>
    <t>Standardised approach - CCR exposures by regulatory exposure class and risk-weights</t>
  </si>
  <si>
    <t>Composition of collateral for CCR exposures</t>
  </si>
  <si>
    <t>Market risk under the standardised approach</t>
  </si>
  <si>
    <t>Quantitative information of LCR</t>
  </si>
  <si>
    <t>EU LIQ1: Quantitative information of LCR</t>
  </si>
  <si>
    <t>High-level description of the composition of the institution`s liquidity buffer</t>
  </si>
  <si>
    <t>EU CC2 - reconciliation of regulatory own funds to balance sheet in the audited financial statements</t>
  </si>
  <si>
    <t>Total assets</t>
  </si>
  <si>
    <t>Total liabilities</t>
  </si>
  <si>
    <t>Shareholders' Equity</t>
  </si>
  <si>
    <t>Balance sheet as in published financial statements</t>
  </si>
  <si>
    <t>Under regulatory scope of consolidation</t>
  </si>
  <si>
    <t>Reference</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</si>
  <si>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</si>
  <si>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</si>
  <si>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</si>
  <si>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</si>
  <si>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</si>
  <si>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</si>
  <si>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</si>
  <si>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</si>
  <si>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Cash and balances with Central Bank</t>
  </si>
  <si>
    <t>Loans to credit institutions</t>
  </si>
  <si>
    <t>Loans to customers</t>
  </si>
  <si>
    <t>Financial instruments</t>
  </si>
  <si>
    <t>Investment property</t>
  </si>
  <si>
    <t>Intangible assets</t>
  </si>
  <si>
    <t>Tax assets</t>
  </si>
  <si>
    <t>Other assets</t>
  </si>
  <si>
    <t>Deposits</t>
  </si>
  <si>
    <t>Financial liabilities at fair value</t>
  </si>
  <si>
    <t>Tax liabilities</t>
  </si>
  <si>
    <t>Other liabilities</t>
  </si>
  <si>
    <t>Borrowings</t>
  </si>
  <si>
    <t>Subordinated liabilities</t>
  </si>
  <si>
    <t>Assets and disposal groups held for sale</t>
  </si>
  <si>
    <t>Due to credit institutions and Central Bank</t>
  </si>
  <si>
    <t>Row number</t>
  </si>
  <si>
    <t>EU LIQB - Qualitative information on LCR, which complements template EU LIQ1</t>
  </si>
  <si>
    <t>EU CCyB1</t>
  </si>
  <si>
    <t>EU CCyB2</t>
  </si>
  <si>
    <t>Semi-annual</t>
  </si>
  <si>
    <t>Quarterly</t>
  </si>
  <si>
    <t>EU LR1</t>
  </si>
  <si>
    <t>EU LR2</t>
  </si>
  <si>
    <t>EU LR3</t>
  </si>
  <si>
    <t>EU LR3: Split-up of on balance sheet exposures (excluding derivatives, SFTs and exempted exposures)</t>
  </si>
  <si>
    <t>EU LR2: Leverage ratio common disclosure</t>
  </si>
  <si>
    <t>EU LR1: Summary reconciliation of accounting assets and leverage ratio exposures</t>
  </si>
  <si>
    <t>Local government debt</t>
  </si>
  <si>
    <t>Total equity</t>
  </si>
  <si>
    <t>Assets</t>
  </si>
  <si>
    <t>4a</t>
  </si>
  <si>
    <t>Whereof T2 instruments of financial sector entities within the Group</t>
  </si>
  <si>
    <t>4b</t>
  </si>
  <si>
    <t>Whereof holdings of own funds instruments in financial sector entities</t>
  </si>
  <si>
    <t>6a</t>
  </si>
  <si>
    <t>Whereof goodwill for financial sector entities within the Group</t>
  </si>
  <si>
    <t>6b</t>
  </si>
  <si>
    <t>Whereof investments in financial sector entities within the Group excluding goodwill</t>
  </si>
  <si>
    <t>7a</t>
  </si>
  <si>
    <t>Whereof prudently valued software assets</t>
  </si>
  <si>
    <t>Liabilities</t>
  </si>
  <si>
    <t>Share capital and share premium</t>
  </si>
  <si>
    <t>Other reserves</t>
  </si>
  <si>
    <t>Retained earnings</t>
  </si>
  <si>
    <t>3b</t>
  </si>
  <si>
    <t>Whereof profits for the reporting period</t>
  </si>
  <si>
    <t>3a</t>
  </si>
  <si>
    <t>Whereof foreseeable dividend and buyback</t>
  </si>
  <si>
    <t>Non-controlling interest</t>
  </si>
  <si>
    <t xml:space="preserve">Iceland </t>
  </si>
  <si>
    <t>Rest of Europe</t>
  </si>
  <si>
    <t xml:space="preserve">Of which the standardized approach </t>
  </si>
  <si>
    <t>Securitization exposures in the non-trading book (after the cap)</t>
  </si>
  <si>
    <t xml:space="preserve">     of which: securitization positions (negative amount)</t>
  </si>
  <si>
    <t>Exposures to regional governments, MDB, international organizations and PSE, NOT treated as sovereigns</t>
  </si>
  <si>
    <t>Other exposures (eg equity, securitizations, and other non-credit obligation assets)</t>
  </si>
  <si>
    <t>Securitization exposures - Exposure value for non-trading book</t>
  </si>
  <si>
    <t>Relevant credit exposures - Securitization positions in the non-trading book</t>
  </si>
  <si>
    <t>International organizations</t>
  </si>
  <si>
    <t>Securitization (specific risk)</t>
  </si>
  <si>
    <t>EU CR5: Standardized approach</t>
  </si>
  <si>
    <t>EU CQ6</t>
  </si>
  <si>
    <t>Collateral valuation - loans and advances</t>
  </si>
  <si>
    <t>EU CQ8</t>
  </si>
  <si>
    <t>Collateral obtained by taking possession and execution processes - vintage breakdown</t>
  </si>
  <si>
    <t>EU CQ2</t>
  </si>
  <si>
    <t>Quality of forbearance</t>
  </si>
  <si>
    <t>EU CR2a</t>
  </si>
  <si>
    <t>Changes in the stock of non-performing loans and advances and related net accumulated recoveries</t>
  </si>
  <si>
    <t>EU IRRBB1</t>
  </si>
  <si>
    <t>Interest rate risks of non-trading book activities</t>
  </si>
  <si>
    <t>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</si>
  <si>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</si>
  <si>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</si>
  <si>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</si>
  <si>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</si>
  <si>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</si>
  <si>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</si>
  <si>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</si>
  <si>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</si>
  <si>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</si>
  <si>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CR2a: Changes in the stock of non-performing loans and advances and related net accumulated recoveries</t>
  </si>
  <si>
    <t>Applies to large institutions with a threshold ratio on NPLs of 5% or above</t>
  </si>
  <si>
    <t>Related net accumulated recoveries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</si>
  <si>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</si>
  <si>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</si>
  <si>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</si>
  <si>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</si>
  <si>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</si>
  <si>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</si>
  <si>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Outflows due to write-offs</t>
  </si>
  <si>
    <t xml:space="preserve">  Outflow due to other situations</t>
  </si>
  <si>
    <t xml:space="preserve">  Outflow due to reclassification as held for sale</t>
  </si>
  <si>
    <t>EU CQ2: Quality of forbearance</t>
  </si>
  <si>
    <t>Gross carrying amount of forborne exposures</t>
  </si>
  <si>
    <t>Loans and advances that have been forborne more than twice</t>
  </si>
  <si>
    <t>Non-performing forborne loans and advances that failed to meet the non-performing exit criteria</t>
  </si>
  <si>
    <t>EU CQ8: Collateral obtained by taking possession and execution processes – vintage breakdown</t>
  </si>
  <si>
    <t>Debt balance reduction</t>
  </si>
  <si>
    <t>Total collateral obtained by taking possession</t>
  </si>
  <si>
    <t>Foreclosed ≤ 2 years</t>
  </si>
  <si>
    <t>Foreclosed &gt; 2 years ≤ 5 years</t>
  </si>
  <si>
    <t>Foreclosed &gt; 5 years</t>
  </si>
  <si>
    <t>Of which non-current assets held-for-sale</t>
  </si>
  <si>
    <t>Accumulated negative changes</t>
  </si>
  <si>
    <t>Collateral obtained by taking possession classified as PP&amp;E</t>
  </si>
  <si>
    <t>Collateral obtained by taking possession other than that classified as PP&amp;E</t>
  </si>
  <si>
    <t>EU CQ6: Credit quality of loans and advances</t>
  </si>
  <si>
    <t>Non-performing</t>
  </si>
  <si>
    <t>Past due &gt; 90 days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</si>
  <si>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</si>
  <si>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</si>
  <si>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</si>
  <si>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</si>
  <si>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</si>
  <si>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</si>
  <si>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</si>
  <si>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</si>
  <si>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</si>
  <si>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</si>
  <si>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</si>
  <si>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</si>
  <si>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</si>
  <si>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</si>
  <si>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</si>
  <si>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r>
      <t>Deferred tax assets arising from temporary differences (amount above 10% threshold, net of related tax liability where the conditions in Article 38</t>
    </r>
    <r>
      <rPr>
        <strike/>
        <sz val="9"/>
        <color rgb="FFFF0000"/>
        <rFont val="Suisse intl condensed"/>
        <family val="2"/>
        <scheme val="minor"/>
      </rPr>
      <t xml:space="preserve"> </t>
    </r>
    <r>
      <rPr>
        <sz val="9"/>
        <rFont val="Suisse intl condensed"/>
        <family val="2"/>
        <scheme val="minor"/>
      </rPr>
      <t>(3) CRR are met) (negative amount)</t>
    </r>
  </si>
  <si>
    <r>
      <t>Source based on reference numbers/letters of the balance sheet under the regulatory scope of consolidation</t>
    </r>
    <r>
      <rPr>
        <sz val="9"/>
        <color theme="8" tint="-0.499984740745262"/>
        <rFont val="Suisse intl condensed"/>
        <family val="2"/>
        <scheme val="minor"/>
      </rPr>
      <t> </t>
    </r>
  </si>
  <si>
    <r>
      <rPr>
        <sz val="9"/>
        <color theme="8" tint="-0.499984740745262"/>
        <rFont val="Suisse intl condensed"/>
        <family val="2"/>
        <scheme val="minor"/>
      </rPr>
      <t xml:space="preserve">Of which </t>
    </r>
    <r>
      <rPr>
        <b/>
        <sz val="9"/>
        <color theme="8" tint="-0.499984740745262"/>
        <rFont val="Suisse intl condensed"/>
        <family val="2"/>
        <scheme val="minor"/>
      </rPr>
      <t>non-performing</t>
    </r>
  </si>
  <si>
    <r>
      <rPr>
        <sz val="9"/>
        <color theme="8" tint="-0.499984740745262"/>
        <rFont val="Suisse intl condensed"/>
        <family val="2"/>
        <scheme val="minor"/>
      </rPr>
      <t>Of which</t>
    </r>
    <r>
      <rPr>
        <b/>
        <sz val="9"/>
        <color theme="8" tint="-0.499984740745262"/>
        <rFont val="Suisse intl condensed"/>
        <family val="2"/>
        <scheme val="minor"/>
      </rPr>
      <t xml:space="preserve"> loans and advances subject to impairment</t>
    </r>
  </si>
  <si>
    <r>
      <rPr>
        <sz val="9"/>
        <color theme="8" tint="-0.499984740745262"/>
        <rFont val="Suisse intl condensed"/>
        <family val="2"/>
        <scheme val="minor"/>
      </rPr>
      <t xml:space="preserve">Of which </t>
    </r>
    <r>
      <rPr>
        <b/>
        <sz val="9"/>
        <color theme="8" tint="-0.499984740745262"/>
        <rFont val="Suisse intl condensed"/>
        <family val="2"/>
        <scheme val="minor"/>
      </rPr>
      <t>defaulted</t>
    </r>
  </si>
  <si>
    <r>
      <rPr>
        <sz val="9"/>
        <color theme="8" tint="-0.499984740745262"/>
        <rFont val="Suisse intl condensed"/>
        <family val="2"/>
        <scheme val="minor"/>
      </rPr>
      <t>Of which</t>
    </r>
    <r>
      <rPr>
        <b/>
        <sz val="9"/>
        <color theme="8" tint="-0.499984740745262"/>
        <rFont val="Suisse intl condensed"/>
        <family val="2"/>
        <scheme val="minor"/>
      </rPr>
      <t xml:space="preserve"> subject to impairment</t>
    </r>
  </si>
  <si>
    <r>
      <rPr>
        <sz val="9"/>
        <color theme="8" tint="-0.499984740745262"/>
        <rFont val="Suisse intl condensed"/>
        <scheme val="minor"/>
      </rPr>
      <t>Of which</t>
    </r>
    <r>
      <rPr>
        <b/>
        <sz val="9"/>
        <color theme="8" tint="-0.499984740745262"/>
        <rFont val="Suisse intl condensed"/>
        <scheme val="minor"/>
      </rPr>
      <t xml:space="preserve"> past due &gt; 30 days ≤ 90 days</t>
    </r>
  </si>
  <si>
    <r>
      <rPr>
        <sz val="9"/>
        <color theme="8" tint="-0.499984740745262"/>
        <rFont val="Suisse intl condensed"/>
        <scheme val="minor"/>
      </rPr>
      <t>Of which</t>
    </r>
    <r>
      <rPr>
        <b/>
        <sz val="9"/>
        <color theme="8" tint="-0.499984740745262"/>
        <rFont val="Suisse intl condensed"/>
        <scheme val="minor"/>
      </rPr>
      <t xml:space="preserve"> past due &gt; 90 days ≤ 180 days</t>
    </r>
  </si>
  <si>
    <r>
      <rPr>
        <sz val="9"/>
        <color theme="8" tint="-0.499984740745262"/>
        <rFont val="Suisse intl condensed"/>
        <scheme val="minor"/>
      </rPr>
      <t xml:space="preserve">Of which </t>
    </r>
    <r>
      <rPr>
        <b/>
        <sz val="9"/>
        <color theme="8" tint="-0.499984740745262"/>
        <rFont val="Suisse intl condensed"/>
        <scheme val="minor"/>
      </rPr>
      <t>past due &gt; 180 days ≤ 1 year</t>
    </r>
  </si>
  <si>
    <r>
      <rPr>
        <sz val="9"/>
        <color theme="8" tint="-0.499984740745262"/>
        <rFont val="Suisse intl condensed"/>
        <scheme val="minor"/>
      </rPr>
      <t xml:space="preserve">Of which </t>
    </r>
    <r>
      <rPr>
        <b/>
        <sz val="9"/>
        <color theme="8" tint="-0.499984740745262"/>
        <rFont val="Suisse intl condensed"/>
        <scheme val="minor"/>
      </rPr>
      <t>past due &gt; 1 years ≤ 2 years</t>
    </r>
  </si>
  <si>
    <r>
      <rPr>
        <sz val="9"/>
        <color theme="8" tint="-0.499984740745262"/>
        <rFont val="Suisse intl condensed"/>
        <scheme val="minor"/>
      </rPr>
      <t>Of which</t>
    </r>
    <r>
      <rPr>
        <b/>
        <sz val="9"/>
        <color theme="8" tint="-0.499984740745262"/>
        <rFont val="Suisse intl condensed"/>
        <scheme val="minor"/>
      </rPr>
      <t xml:space="preserve"> past due &gt; 2 years ≤ 5 years</t>
    </r>
  </si>
  <si>
    <r>
      <rPr>
        <sz val="9"/>
        <color theme="8" tint="-0.499984740745262"/>
        <rFont val="Suisse intl condensed"/>
        <scheme val="minor"/>
      </rPr>
      <t xml:space="preserve">Of which </t>
    </r>
    <r>
      <rPr>
        <b/>
        <sz val="9"/>
        <color theme="8" tint="-0.499984740745262"/>
        <rFont val="Suisse intl condensed"/>
        <scheme val="minor"/>
      </rPr>
      <t>past due &gt; 5 years ≤ 7 years</t>
    </r>
  </si>
  <si>
    <r>
      <rPr>
        <sz val="9"/>
        <color theme="8" tint="-0.499984740745262"/>
        <rFont val="Suisse intl condensed"/>
        <scheme val="minor"/>
      </rPr>
      <t>Of which</t>
    </r>
    <r>
      <rPr>
        <b/>
        <sz val="9"/>
        <color theme="8" tint="-0.499984740745262"/>
        <rFont val="Suisse intl condensed"/>
        <scheme val="minor"/>
      </rPr>
      <t xml:space="preserve"> past due &gt; 7 years</t>
    </r>
  </si>
  <si>
    <r>
      <rPr>
        <sz val="9"/>
        <color theme="8" tint="-0.499984740745262"/>
        <rFont val="Suisse intl condensed"/>
        <family val="2"/>
        <scheme val="minor"/>
      </rPr>
      <t>Of which</t>
    </r>
    <r>
      <rPr>
        <b/>
        <sz val="9"/>
        <color theme="8" tint="-0.499984740745262"/>
        <rFont val="Suisse intl condensed"/>
        <family val="2"/>
        <scheme val="minor"/>
      </rPr>
      <t xml:space="preserve"> secured by collateral</t>
    </r>
  </si>
  <si>
    <r>
      <rPr>
        <sz val="9"/>
        <color theme="8" tint="-0.499984740745262"/>
        <rFont val="Suisse intl condensed"/>
        <family val="2"/>
        <scheme val="minor"/>
      </rPr>
      <t>Of which</t>
    </r>
    <r>
      <rPr>
        <b/>
        <sz val="9"/>
        <color theme="8" tint="-0.499984740745262"/>
        <rFont val="Suisse intl condensed"/>
        <family val="2"/>
        <scheme val="minor"/>
      </rPr>
      <t xml:space="preserve"> secured by financial guarantees</t>
    </r>
  </si>
  <si>
    <r>
      <rPr>
        <sz val="9"/>
        <color theme="8" tint="-0.499984740745262"/>
        <rFont val="Suisse intl condensed"/>
        <family val="2"/>
        <scheme val="minor"/>
      </rPr>
      <t>Of which</t>
    </r>
    <r>
      <rPr>
        <b/>
        <sz val="9"/>
        <color theme="8" tint="-0.499984740745262"/>
        <rFont val="Suisse intl condensed"/>
        <family val="2"/>
        <scheme val="minor"/>
      </rPr>
      <t xml:space="preserve"> secured by credit derivatives</t>
    </r>
  </si>
  <si>
    <r>
      <t>Performing loans to non- financial corporate clients, loans to retail and small business customers, and loans to sovereigns,</t>
    </r>
    <r>
      <rPr>
        <i/>
        <sz val="9"/>
        <color theme="9" tint="-0.249977111117893"/>
        <rFont val="Suisse intl condensed"/>
        <scheme val="minor"/>
      </rPr>
      <t xml:space="preserve"> </t>
    </r>
    <r>
      <rPr>
        <i/>
        <sz val="9"/>
        <color theme="1"/>
        <rFont val="Suisse intl condensed"/>
        <scheme val="minor"/>
      </rPr>
      <t>and PSEs, of which:</t>
    </r>
  </si>
  <si>
    <r>
      <t>NSFR derivative assets</t>
    </r>
    <r>
      <rPr>
        <sz val="9"/>
        <color rgb="FF000000"/>
        <rFont val="Suisse intl condensed"/>
        <scheme val="minor"/>
      </rPr>
      <t> </t>
    </r>
  </si>
  <si>
    <t>Risk Management</t>
  </si>
  <si>
    <t>Format</t>
  </si>
  <si>
    <t>Frequency</t>
  </si>
  <si>
    <t>EU OVA</t>
  </si>
  <si>
    <t>Institution risk management approach</t>
  </si>
  <si>
    <t>Annual</t>
  </si>
  <si>
    <t>EU OVB</t>
  </si>
  <si>
    <t>Disclosure on governance arrangements</t>
  </si>
  <si>
    <t>EU LI3</t>
  </si>
  <si>
    <t xml:space="preserve">Outline of the differences in the scopes of consolidation (entity by entity) </t>
  </si>
  <si>
    <t>EU LI1</t>
  </si>
  <si>
    <t xml:space="preserve">Differences between accounting and regulatory scopes of consolidation and mapping of financial statement categories with regulatory risk categories </t>
  </si>
  <si>
    <t>EU LI2</t>
  </si>
  <si>
    <t>Main sources of differences between regulatory exposure amounts and carrying values in financial statements</t>
  </si>
  <si>
    <t>EU LIA</t>
  </si>
  <si>
    <t>Explanations of differences between accounting and regulatory exposure amounts</t>
  </si>
  <si>
    <t>EU LIB</t>
  </si>
  <si>
    <t>Other qualitative information on the scope of application</t>
  </si>
  <si>
    <t>EU OVA - Institution risk management approach</t>
  </si>
  <si>
    <t>Legal basis</t>
  </si>
  <si>
    <t>Point (f) of Article 435(1) CRR</t>
  </si>
  <si>
    <t>(a)</t>
  </si>
  <si>
    <t>The concise risk statement approved by the management body in the application of point (f) of Article 435(1) CRR shall describe how the business model determines and interacts with the overall risk profile: for instance, the key risks related to the business model and how each of these risks is reflected and described in the risk disclosures, or how the risk profile of the institution interacts with the risk tolerance approved by the management body.
Within the risk statement in the application of point (f) of Article 435(1) CRR, institutions shall also disclose the nature, extent, purpose and economic substance of material transactions within the group, affiliates and related parties. The disclosure shall be limited to transactions that have a material impact on the risk profile of the institution (including reputational risk) or the distribution of risks within the group. Institutions shall also include key ratios and figures that show how the risk profile of the institution interacts with the risk tolerance set by the management body.</t>
  </si>
  <si>
    <t>Point (b) of Article 435(1) CRR</t>
  </si>
  <si>
    <t>(b)</t>
  </si>
  <si>
    <t>Information to be disclosed in the application of point (b) of Article 435(1) CRR includes the risk governance structure for each type of risk: responsibilities attributed throughout the institution (including, where relevant, oversight and delegation of authority and breakdown of responsibilities between the management body, the business lines and the risk management function by type of risk, business unit, and other relevant information); relationships between the bodies and functions involved in risk management processes (including, as appropriate, the management body, risk committee, risk management function, compliance function, internal audit function); and the organizational and internal control procedures. 
When disclosing the structure and organization of the relevant risk management function, institutions shall complement the disclosure with the following information: 
- Information on the overall internal control framework and how its control functions are organised (authority, resources, statute, independence), the major tasks they perform, and any actual and planned material changes to these functions; 
- The approved limits of risks to which the institution is exposed; 
- Changes of the heads of internal control, risk management, compliance and internal audit.
- Channels to communicate, decline and enforce the risk culture within the institution (for instance, whether there are codes of conduct, manuals containing operating limits or procedures to treat violations or breaches of risk thresholds or procedures to raise and share risk issues between business lines and risk functions).</t>
  </si>
  <si>
    <t>Point (e) of Article 435(1) CRR</t>
  </si>
  <si>
    <t>(c)</t>
  </si>
  <si>
    <t>The declaration that institutions shall disclose in compliance with point (e) of Article 435(1) CRR, on the adequacy of the risk management arrangements, has to be approved by the management body and provide assurance that the risk management systems put in place are adequate taking into account the institution’s risk profile and its strategy.</t>
  </si>
  <si>
    <t>Point (c) of Article 435(1) CRR</t>
  </si>
  <si>
    <t>(d)</t>
  </si>
  <si>
    <t xml:space="preserve">As part of the disclosures required in point (c) of Article 435(1) CRR, institutions shall disclose the scope and nature of risk disclosure and/or measurement systems and the description of the flow on risk to the management body and senior management. </t>
  </si>
  <si>
    <t>(e)</t>
  </si>
  <si>
    <t xml:space="preserve">When providing information on the main features of risk disclosure and measurement systems in the application of point (c) of Article 435(1) CRR, institutions shall disclose their policies regarding systematic and regular reviews of risk management strategies, and the periodical assessment of their effectiveness. </t>
  </si>
  <si>
    <t xml:space="preserve"> Point (a) of Article 435(1) CRR</t>
  </si>
  <si>
    <t>(f)</t>
  </si>
  <si>
    <t xml:space="preserve">Disclosure on the strategies and processes to manage risk in the application of point (a) of Article 435(1) CRR shall include qualitative information on stress testing, such as the portfolios subject to stress testing, scenarios adopted and methodologies used, and the use of stress testing in risk management. </t>
  </si>
  <si>
    <t>Pillar 3 Risk Disclosures Report Section 3.6.2</t>
  </si>
  <si>
    <t>Points (a) and (d) of Article 435(1) CRR</t>
  </si>
  <si>
    <t>(g)</t>
  </si>
  <si>
    <t xml:space="preserve">Institutions shall provide information on the strategies and processes to manage, hedge and mitigate risks, as well as on the monitoring of the effectiveness of hedges and mitigants in accordance with points (a) and (d) of Article 435(1) CRR for risks that arise from the institutions’ business model. </t>
  </si>
  <si>
    <t>EU OVB - Disclosure on governance arrangements</t>
  </si>
  <si>
    <t>Point (a) of Article 435(2) CRR</t>
  </si>
  <si>
    <t>Institutions shall disclose the number of directorships held by members of the management body in accordance with point (a) of Article 435(2) CRR. When disclosing this information, the following specifications apply:
  -	 Institutions under the scope of Article 91(3) and (4) of Directive (EU) 2013/36 (“CRD”) shall disclose the number of directorships as counted by this Article;
  -	 Institutions shall disclose the number of directorships effectively held for each member of the management body (whether it is a group company or not, a qualifying holding or an institution within the same institutional protection scheme and whether the directorship is an executive or non-executive directorship) regardless of whether the directorship is with an entity that pursues or does not pursue a commercial objective;
  -	 Where an additional directorship was approved by the competent authority, all institutions in which this member holds a directorship shall disclose this fact together with the name of the competent authority approving the additional directorship.</t>
  </si>
  <si>
    <t>Point (b) of Article 435(2) CRR</t>
  </si>
  <si>
    <t>When disclosing information regarding the recruitment policy for the selection of members of the management body in accordance with point (b) of Article 435(2) CRR, institutions shall include information on the actual knowledge, skills and expertise of the members. Institutions shall include information on the policy possibly resulting from succession planning and on any foreseeable changes within the overall composition of the management body.</t>
  </si>
  <si>
    <t>Point (c) of Article 435(2) CRR</t>
  </si>
  <si>
    <t>Information on the  diversity policy with regard of the members of the management body. When disclosing their diversity policy in accordance with point (c) of Article 435(2) CRR, institutions shall disclose information on the objectives and any relevant targets set out in that policy, and the extent to which those objectives and targets have been achieved. 
In particular institutions shall disclose the policy on gender diversity, including: 
    -	  Where a target has been set for the underrepresented gender and for the policies regarding diversity in terms of age, educational background, professional background and geographical provenance, the target set, and the extent to which the targets are met. 
    -	  Where a target is not met, institutions shall disclose the reasons and, when relevant, the measures taken to meet the target within a certain time period.</t>
  </si>
  <si>
    <t>Point (d) of Article 435(2) CRR</t>
  </si>
  <si>
    <t>Institution shall disclose if they have set up a separate risk committee, and the number of times the risk committee has met in accordance with point (d) of Article 435(2) CRR.</t>
  </si>
  <si>
    <t>Point (e) Article 435(2) CRR</t>
  </si>
  <si>
    <t xml:space="preserve">Description on the information flow on risk to the management body. As part of data on the information flow on risk to the management body in the application of point (e) of Article 435(2) CRR, institutions shall describe the process of the risk disclosure provided to the management body, particularly the frequency, scope and main content of risk exposure and how the management body was involved in defining the content to be disclosed. </t>
  </si>
  <si>
    <t xml:space="preserve">EU LI3 - Outline of the differences in the scopes of consolidation (entity by entity) </t>
  </si>
  <si>
    <t>Method of accounting consolidation</t>
  </si>
  <si>
    <t>Method of regulatory consolidation</t>
  </si>
  <si>
    <t>Full consolidation</t>
  </si>
  <si>
    <t>Proportional consolidation</t>
  </si>
  <si>
    <t>Equity method</t>
  </si>
  <si>
    <t>Neither consolidated nor deducted</t>
  </si>
  <si>
    <t>Deducted</t>
  </si>
  <si>
    <t>Name of the entity</t>
  </si>
  <si>
    <t>Description of the entity</t>
  </si>
  <si>
    <t xml:space="preserve">Stefnir hf. </t>
  </si>
  <si>
    <t>√</t>
  </si>
  <si>
    <t>Fund management company</t>
  </si>
  <si>
    <t xml:space="preserve">VISA Ísland ehf. </t>
  </si>
  <si>
    <t>Holding company</t>
  </si>
  <si>
    <t>Full consolidation, held for sale</t>
  </si>
  <si>
    <t xml:space="preserve">Landey ehf. </t>
  </si>
  <si>
    <t>Blikastaðaland ehf.</t>
  </si>
  <si>
    <t>Vörður tryggingar hf.</t>
  </si>
  <si>
    <t>Insurance company</t>
  </si>
  <si>
    <t xml:space="preserve">Vörður líftryggingar hf. </t>
  </si>
  <si>
    <t>Einkaklúbburinn ehf.</t>
  </si>
  <si>
    <t>Commercial discount service company</t>
  </si>
  <si>
    <t>Startup Reykjavík Invest ehf.</t>
  </si>
  <si>
    <t>Venture capital fund</t>
  </si>
  <si>
    <t xml:space="preserve">Gen hf. </t>
  </si>
  <si>
    <t xml:space="preserve">Eignabjarg ehf. </t>
  </si>
  <si>
    <t>Sandberg ehf.</t>
  </si>
  <si>
    <t xml:space="preserve">Stakksberg ehf. </t>
  </si>
  <si>
    <t>Sólbjarg ehf.</t>
  </si>
  <si>
    <t>TravelCo hf.</t>
  </si>
  <si>
    <t>Travel agency</t>
  </si>
  <si>
    <t>Leiguskjól hf.</t>
  </si>
  <si>
    <t>Rental guarantee provider</t>
  </si>
  <si>
    <t>Arnarland ehf.</t>
  </si>
  <si>
    <t xml:space="preserve">EU LI1 - Differences between accounting and regulatory scopes of consolidation and mapping of financial statement categories with regulatory risk categories </t>
  </si>
  <si>
    <t xml:space="preserve">Carrying values as reported in published financial statements </t>
  </si>
  <si>
    <t xml:space="preserve">Carrying values under scope of regulatory consolidation </t>
  </si>
  <si>
    <t>Carrying values of items</t>
  </si>
  <si>
    <t xml:space="preserve">Subject to the credit risk framework </t>
  </si>
  <si>
    <t xml:space="preserve">Subject to the CCR framework  </t>
  </si>
  <si>
    <t xml:space="preserve">Subject to the securitization framework </t>
  </si>
  <si>
    <t xml:space="preserve">Subject to the market risk framework </t>
  </si>
  <si>
    <t>Not subject to own funds requirements or subject to deduction from own funds</t>
  </si>
  <si>
    <r>
      <rPr>
        <b/>
        <sz val="10"/>
        <color theme="1"/>
        <rFont val="Suisse intl condensed"/>
        <family val="2"/>
        <scheme val="minor"/>
      </rPr>
      <t>Assets</t>
    </r>
    <r>
      <rPr>
        <sz val="10"/>
        <color theme="1"/>
        <rFont val="Suisse intl condensed"/>
        <family val="2"/>
        <scheme val="minor"/>
      </rPr>
      <t xml:space="preserve"> - </t>
    </r>
    <r>
      <rPr>
        <sz val="8"/>
        <color theme="1"/>
        <rFont val="Suisse intl condensed"/>
        <family val="2"/>
        <scheme val="minor"/>
      </rPr>
      <t>breakdown by asset classes according to the balance sheet in the published financial</t>
    </r>
  </si>
  <si>
    <r>
      <t>Liabilities</t>
    </r>
    <r>
      <rPr>
        <sz val="8"/>
        <color theme="1"/>
        <rFont val="Suisse intl condensed"/>
        <family val="2"/>
        <scheme val="minor"/>
      </rPr>
      <t xml:space="preserve"> - breakdown by liability classes according to the balance sheet in the published financial</t>
    </r>
  </si>
  <si>
    <t>EU LI2: Main sources of differences between regulatory exposure amounts and carrying values in financial statements</t>
  </si>
  <si>
    <t>Items subject to</t>
  </si>
  <si>
    <t>Credit risk framework</t>
  </si>
  <si>
    <t>Securitization framework</t>
  </si>
  <si>
    <t>CCR framework</t>
  </si>
  <si>
    <t>Market risk framework</t>
  </si>
  <si>
    <t>Assets carrying value amount under the scope of regulatory consolidation (as per template EU LI1)</t>
  </si>
  <si>
    <t>Liabilities carrying value amount under the regulatory scope of consolidation (as per template EU LI1)</t>
  </si>
  <si>
    <t xml:space="preserve">Total net amount under the regulatory scope of consolidation </t>
  </si>
  <si>
    <t>Off-balance-sheet amounts</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</si>
  <si>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</si>
  <si>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</si>
  <si>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</si>
  <si>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</si>
  <si>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</si>
  <si>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Securitization with risk transfer</t>
  </si>
  <si>
    <t>Other differences</t>
  </si>
  <si>
    <t>Exposure amounts considered for regulatory purposes</t>
  </si>
  <si>
    <t>EU LIA - Explanations of differences between accounting and regulatory exposure amounts</t>
  </si>
  <si>
    <t>Article 436(b) CRR</t>
  </si>
  <si>
    <t>Institutions shall explain and quantify the origins of any significant differences between the amounts in columns (a) and (b) in template EU LI1, regardless of whether the differences proceed from different consolidation rules or from the use of different accounting standards between the accounting and the regulatory consolidations.</t>
  </si>
  <si>
    <t>Pillar 3 Risk Disclosures Report Section 3.4</t>
  </si>
  <si>
    <t>Article 436(d) CRR</t>
  </si>
  <si>
    <t>Institutions shall explain the origins of differences between carrying values under the scope of prudential consolidation and amounts considered for regulatory purposes shown in template EU LI2.</t>
  </si>
  <si>
    <t>EU LIB - Other qualitative information on the scope of application</t>
  </si>
  <si>
    <t>Article 436(f) CRR</t>
  </si>
  <si>
    <t>Institutions shall disclose any current or expected material practical or legal impediment to the prompt transfer of own funds or to the repayment of liabilities between the parent undertaking and its subsidiaries.</t>
  </si>
  <si>
    <t>No such impediment exists</t>
  </si>
  <si>
    <t>Article 436(g) CRR</t>
  </si>
  <si>
    <t>Where applicable, institutions shall disclose the name or names of the subsidiaries that are not included in the consolidation.</t>
  </si>
  <si>
    <t>Article 436(h) CRR</t>
  </si>
  <si>
    <t>Where applicable, institutions shall disclose the circumstances under which use is made of the derogation referred to in Article 7 CRR or the individual consolidation method laid down in Article 9 CRR.</t>
  </si>
  <si>
    <t>Where applicable, institutions shall disclose aggregate amount by which the actual own funds are less than required in all subsidiaries that are not included in the consolidation, and the name or names of those subsidiaries.</t>
  </si>
  <si>
    <t>Not applicable, there are no subsidiaries where the actual own funds are less than required</t>
  </si>
  <si>
    <t>EU INS1</t>
  </si>
  <si>
    <t>Insurance participations</t>
  </si>
  <si>
    <t>EU INS1: Insurance participations</t>
  </si>
  <si>
    <t>Risk exposure amount</t>
  </si>
  <si>
    <t>Own fund instruments held in insurance or re-insurance undertakings  or insurance holding company not deducted from own funds</t>
  </si>
  <si>
    <t>EU CCA</t>
  </si>
  <si>
    <t>Main features of regulatory own funds instruments and eligible liabilities instruments</t>
  </si>
  <si>
    <t>EU CCA - Main features of regulatory own funds instruments and eligible liabilities instruments</t>
  </si>
  <si>
    <t>Issuer</t>
  </si>
  <si>
    <t>Arion Bank</t>
  </si>
  <si>
    <t>Unique identifier (eg CUSIP, ISIN or Bloomberg identifier for private placement)</t>
  </si>
  <si>
    <t>XS2125141445</t>
  </si>
  <si>
    <t>IS0000031334</t>
  </si>
  <si>
    <t>IS0000031326</t>
  </si>
  <si>
    <t>XS1956998956</t>
  </si>
  <si>
    <t>XS2025568846</t>
  </si>
  <si>
    <t>XS2096640623</t>
  </si>
  <si>
    <t>Public or private placement</t>
  </si>
  <si>
    <t>Public</t>
  </si>
  <si>
    <t>Private Placement</t>
  </si>
  <si>
    <t>Governing law(s) of the instrument</t>
  </si>
  <si>
    <t>English law, except with respect to the status and subordination, which are governed by, and shall be construed in accordance with, the laws of Iceland</t>
  </si>
  <si>
    <t>Icelandic law</t>
  </si>
  <si>
    <t>3a </t>
  </si>
  <si>
    <t>Contractual recognition of write down and conversion powers of resolution authorities</t>
  </si>
  <si>
    <t>Yes</t>
  </si>
  <si>
    <t>Regulatory treatment</t>
  </si>
  <si>
    <t xml:space="preserve">    Current treatment taking into account, where applicable, transitional CRR rules</t>
  </si>
  <si>
    <t>Additional Tier 1</t>
  </si>
  <si>
    <t>Tier 2 capital</t>
  </si>
  <si>
    <t xml:space="preserve">     Post-transitional CRR rules</t>
  </si>
  <si>
    <t xml:space="preserve">     Eligible at solo/(sub-)consolidated/ solo&amp;(sub-)consolidated</t>
  </si>
  <si>
    <t>Solo &amp; (sub)consolidated</t>
  </si>
  <si>
    <t xml:space="preserve">     Instrument type (types to be specified by each jurisdiction)</t>
  </si>
  <si>
    <t>Additional Tier 1 Capital</t>
  </si>
  <si>
    <t>Subordinated loan</t>
  </si>
  <si>
    <t>Amount recognised in regulatory capital or eligible liabilities  (Currency in million, as of most recent reporting date)</t>
  </si>
  <si>
    <t>193.365.000.000 ISK</t>
  </si>
  <si>
    <t xml:space="preserve">Nominal amount of instrument </t>
  </si>
  <si>
    <t>$100000000</t>
  </si>
  <si>
    <t>4.800.000.000 ISK</t>
  </si>
  <si>
    <t>880.000.000 ISK</t>
  </si>
  <si>
    <t>5.000.000 EUR</t>
  </si>
  <si>
    <t>300.000.000 NOK</t>
  </si>
  <si>
    <t>Issue price</t>
  </si>
  <si>
    <t>Redemption price</t>
  </si>
  <si>
    <t>Accounting classification</t>
  </si>
  <si>
    <t>Liability – amortised cost</t>
  </si>
  <si>
    <t>Liability  - amortised cost</t>
  </si>
  <si>
    <t>Original date of issuance</t>
  </si>
  <si>
    <t>4 July 2019</t>
  </si>
  <si>
    <t>6 March 2019</t>
  </si>
  <si>
    <t>9 July 2019</t>
  </si>
  <si>
    <t>20 December 2019</t>
  </si>
  <si>
    <t>Perpetual or dated</t>
  </si>
  <si>
    <t>Perpetual</t>
  </si>
  <si>
    <t>Dated</t>
  </si>
  <si>
    <t xml:space="preserve">     Original maturity date </t>
  </si>
  <si>
    <t>No maturity Date</t>
  </si>
  <si>
    <t>4 January 2030</t>
  </si>
  <si>
    <t>6 March 2031</t>
  </si>
  <si>
    <t>July 2029</t>
  </si>
  <si>
    <t>December 2029</t>
  </si>
  <si>
    <t>Issuer call subject to prior supervisory approval</t>
  </si>
  <si>
    <t xml:space="preserve">     Optional call date, contingent call dates and redemption amount </t>
  </si>
  <si>
    <t>25 February 2025, 100% of nominal amount</t>
  </si>
  <si>
    <t>4 January 2025, 100% of nominal amount</t>
  </si>
  <si>
    <t>6 March 2026, 100% of nominal amount</t>
  </si>
  <si>
    <t>9 July 2024, 100% of nominal amount</t>
  </si>
  <si>
    <t xml:space="preserve">     Subsequent call dates, if applicable</t>
  </si>
  <si>
    <t>26th February 2025 and ending on (and including) the First Reset Date or on any Interest Payment Date thereafter, or (ii) upon a Withholding Tax Event, Tax Deductibility Event or a Capital Disqualification Event</t>
  </si>
  <si>
    <t>4 January 2025 and on each interest paymant date thereafter</t>
  </si>
  <si>
    <t>6 March 2026, and on each interest paymant date thereafter</t>
  </si>
  <si>
    <t>9 July 2024, and on each interest paymant date thereafter</t>
  </si>
  <si>
    <t>20 December 2024, and on each interest paymant date thereafter</t>
  </si>
  <si>
    <t>Coupons / dividends</t>
  </si>
  <si>
    <t xml:space="preserve">Fixed or floating dividend/coupon </t>
  </si>
  <si>
    <t xml:space="preserve">Fixed Rate </t>
  </si>
  <si>
    <t>Floating</t>
  </si>
  <si>
    <t>Fixed Rate</t>
  </si>
  <si>
    <t>Floating rate</t>
  </si>
  <si>
    <t xml:space="preserve">Coupon rate and any related index </t>
  </si>
  <si>
    <t>6.25% semi annually</t>
  </si>
  <si>
    <t>3,875% semi annually</t>
  </si>
  <si>
    <t>6.75%</t>
  </si>
  <si>
    <t>6 month EURIBOR + 3,24%</t>
  </si>
  <si>
    <t>3 month NIBOR + 3.65%</t>
  </si>
  <si>
    <t>3 month STIBOR + 3.70%</t>
  </si>
  <si>
    <t xml:space="preserve">Existence of a dividend stopper </t>
  </si>
  <si>
    <t>No</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</si>
  <si>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</si>
  <si>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</si>
  <si>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</si>
  <si>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</si>
  <si>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</si>
  <si>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</si>
  <si>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</si>
  <si>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</si>
  <si>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Convertible</t>
  </si>
  <si>
    <t>Non-Convertible</t>
  </si>
  <si>
    <t xml:space="preserve">     If convertible, conversion trigger(s)</t>
  </si>
  <si>
    <t>The Notes will be converted into Conversion Shares at the prevailing Conversion Price (i) if at any time the CET1 ratio of the Bank on a solo basis or of the Group on a consolidated basis is less than 5.125%, or (ii) upon the occurrence of a Non-Viability Event (“NVE”)</t>
  </si>
  <si>
    <t>N/A</t>
  </si>
  <si>
    <t xml:space="preserve">     If convertible, fully or partially</t>
  </si>
  <si>
    <t>Always Fully</t>
  </si>
  <si>
    <t xml:space="preserve">     If convertible, conversion rate</t>
  </si>
  <si>
    <t>The highest of (i) the Current Market Price of an Ordinary Share, translated into U.S. dollars at the Prevailing Exchange Rate, (ii) U.S.$ 0.473, or (iii) the par value of an Ordinary Share. The Conversion Price is subject to adjustment following certain corporate actions or if a Qualifying Takeover Event occurs</t>
  </si>
  <si>
    <t xml:space="preserve">     If convertible, mandatory or optional conversion</t>
  </si>
  <si>
    <t xml:space="preserve">     If convertible, specify instrument type convertible into</t>
  </si>
  <si>
    <t>Share capital</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</si>
  <si>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</si>
  <si>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</si>
  <si>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</si>
  <si>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</si>
  <si>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</si>
  <si>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</si>
  <si>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</si>
  <si>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</si>
  <si>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Statutory</t>
  </si>
  <si>
    <t>EU-34b</t>
  </si>
  <si>
    <t>Ranking of the instrument in normal insolvency proceedings</t>
  </si>
  <si>
    <t>Item no. 7 in Article 85(1)(a) of Act no. 70/2020, as amended</t>
  </si>
  <si>
    <t>Item no. 6 in Article 85(1)(a) of Act no. 70/2020, as amended</t>
  </si>
  <si>
    <t>Position in subordination hierarchy in liquidation (specify instrument type immediately senior to instrument)</t>
  </si>
  <si>
    <t>Subordinate to all instruments except shares, next in priority are subordinated loans</t>
  </si>
  <si>
    <t>Subordinate to all senior lending</t>
  </si>
  <si>
    <t>Non-compliant transitioned features</t>
  </si>
  <si>
    <t>If yes, specify non-compliant features</t>
  </si>
  <si>
    <t>37a</t>
  </si>
  <si>
    <t>Link to the full term and conditions of the instrument (signposting)</t>
  </si>
  <si>
    <t>https://wwwv2.arionbanki.is/bankinn/fjarfestatengsl/skuldabrefafjarfestar/endanlegir-skilmalar/#at1</t>
  </si>
  <si>
    <t>https://wwwv2.arionbanki.is/bankinn/fjarfestatengsl/skuldabrefafjarfestar/endanlegir-skilmalar/#vikjandi</t>
  </si>
  <si>
    <t>https://wwwv2.arionbanki.is/library/skrar/Bankinn/Fjarfestatengsl/Adrar-langtimaskuldir/EMTN/Endanlegir-skilmalar---Final-terms/Final%20Terms_EUR5million_signed.pdf</t>
  </si>
  <si>
    <t>https://wwwv2.arionbanki.is/library/skrar/Bankinn/Fjarfestatengsl/Adrar-langtimaskuldir/EMTN/Endanlegir-skilmalar---Final-terms/Final%20terms%20NOK%20300m%20Tier%202%2010NC5.pdf</t>
  </si>
  <si>
    <t>https://wwwv2.arionbanki.is/library/skrar/Bankinn/Fjarfestatengsl/Adrar-langtimaskuldir/EMTN/Endanlegir-skilmalar---Final-terms/Final%20Terms_signed%20-%20Copy%20(1).pdf</t>
  </si>
  <si>
    <t>EU OVC</t>
  </si>
  <si>
    <t>ICAAP information</t>
  </si>
  <si>
    <t>EU OVC - ICAAP information</t>
  </si>
  <si>
    <t>Article 438(a) CRR</t>
  </si>
  <si>
    <t>Approach to assessing the adequacy of their internal capital
Institutions shall disclose a summary of their approach to assessing the adequacy of their internal capital to support current and future activities.</t>
  </si>
  <si>
    <t>Pillar 3 Risk Disclosures Report Section 3.6.1</t>
  </si>
  <si>
    <t>Article 438(c) CRR</t>
  </si>
  <si>
    <t>Upon demand from the relevant competent authority, the result of the institution's internal capital adequacy assessment process
This information shall only be disclosed by institutions when required by the relevant competent authority.</t>
  </si>
  <si>
    <t>EU LRA</t>
  </si>
  <si>
    <t>Disclosure of LR qualitative information</t>
  </si>
  <si>
    <t>EU LRA - Disclosure of LR qualitative information</t>
  </si>
  <si>
    <t>Pillar 3 Risk Disclosures Report Section 3.7</t>
  </si>
  <si>
    <t>EU CRA</t>
  </si>
  <si>
    <t>General qualitative information about credit risk</t>
  </si>
  <si>
    <t>EU CRB</t>
  </si>
  <si>
    <t>Additional disclosure related to the credit quality of assets</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</si>
  <si>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</si>
  <si>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</si>
  <si>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</si>
  <si>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Pillar 3 Risk Disclosures Report Chapter 2</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</si>
  <si>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</si>
  <si>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Pillar 3 Risk Disclosures Report Chapter 4</t>
  </si>
  <si>
    <t>When informing on the structure and organization of the risk management function in accordance with point (b) of Article 435(1) CRR, the structure and organization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</si>
  <si>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</si>
  <si>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</si>
  <si>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Pillar 3 Risk Disclosures Report Section 4.6.5</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</si>
  <si>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</si>
  <si>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</si>
  <si>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</si>
  <si>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CRD</t>
  </si>
  <si>
    <t>Qualitative disclosure requirements related to standardised approach</t>
  </si>
  <si>
    <t>EU CRD - Qualitative disclosure requirements related to standardized approach</t>
  </si>
  <si>
    <t>Article 444  (a) CRR</t>
  </si>
  <si>
    <t xml:space="preserve">Institutions shall disclose the names of the nominated external credit assessment institutions (ECAIs) and export credit agencies (ECAs) used and the reasons for any changes in those nominations over the disclosure period. </t>
  </si>
  <si>
    <t>Fitch, Moody's, S&amp;P</t>
  </si>
  <si>
    <t>Article 444  (b) CRR</t>
  </si>
  <si>
    <t xml:space="preserve">Institutions shall indicate the exposure classes, specified in Article 112 CRR, for which institutions calculate the risk-weighted exposure amounts in accordance with Chapter 2 of Title II of Part Three CRR using the credit assessment of the nominated ECAI or ECA. </t>
  </si>
  <si>
    <t>Central governments or central banks; Public sector entities; Institutions</t>
  </si>
  <si>
    <t>Article 444 (c) CRR</t>
  </si>
  <si>
    <t>When an issuer or an issue credit assessment is used to determine the risk weight to be assigned to an exposure not included in the trading book in accordance with Article 139 of Chapter 2 of Title II of Part Three CRR, the institutions shall describe the process used.</t>
  </si>
  <si>
    <t>The procedure is as prescribed in Article 139 of CRR</t>
  </si>
  <si>
    <t>Article 444 (d) CRR</t>
  </si>
  <si>
    <t xml:space="preserve">Institutions shall indicate, for each of the exposure classes specified in Article 112 CRR, the alphanumerical scale of each nominated ECAI/ECA (as referred to in row (a) of this template) with the risk weights that correspond with the credit quality steps as set out in Chapter 2 of Title II of Part Three CRR, except where the institution complies with the standard association published by the EBA </t>
  </si>
  <si>
    <t>The standard association published by EBA is used</t>
  </si>
  <si>
    <t>EU CRC</t>
  </si>
  <si>
    <t>Qualitative disclosure requirements related to CRM techniques</t>
  </si>
  <si>
    <t>EU CRC - Qualitative disclosure requirements related to CRM techniques</t>
  </si>
  <si>
    <t>Article 453 (a) CRR</t>
  </si>
  <si>
    <t>When disclosing information on their netting policies and use of netting in accordance with point (a) of Article 453 CRR, institutions shall provide a clear description of CRM policies and processes concerning on-balance-sheet, off-balance-sheet netting and master netting agreements. They shall also indicate to what extent on-balance-sheet, off-balance-sheet netting and master netting agreements have been used and their importance regarding credit risk management. Institutions could especially mention details about the techniques in use as well as the positions covered by on-balance-sheet netting agreements and the financial instruments included in the master netting agreements. Furthermore, the conditions necessary to assure effectiveness of these techniques and the controls in place for legal risk could also be described.</t>
  </si>
  <si>
    <t>Pillar 3 Risk Disclosures Report Section 4.4</t>
  </si>
  <si>
    <t>Article 453 (b) CRR</t>
  </si>
  <si>
    <t>As part of their disclosures on the core features of their policies and processes for eligible collateral valuation and management in accordance with point (b) of Article 453 CRR, institutions shall disclose:
- the basis for the assessment and evaluation of the pledged collateral including assessment of legal certainty of CRM techniques;
- type of valuation (market value, mortgage lending value, other types of values);
- to what extent the calculated value of collateral is reduced by a haircut;
- the process, frequency and methods in place to monitor the value of mortgage collateral and other physical collateral.
Additionally, institutions could also disclose if there is a system of credit exposure limits in place and the impact of accepted collateral in the quantification of those limits.</t>
  </si>
  <si>
    <t>When describing the collateral taken in accordance with point (c) of Article 453 CRR, institutions shall provide a detailed description of the main types of collateral accepted to mitigate credit risk, by type of exposures.</t>
  </si>
  <si>
    <t xml:space="preserve">
Article 453 (d) CRR</t>
  </si>
  <si>
    <t xml:space="preserve">The description of the main types of guarantors and counterparties in credit derivatives and their creditworthiness to be disclosed in accordance with point (d) of Article 453 CRR shall cover credit derivatives used for the purposes of reducing capital requirements, excluding those used as part of synthetic securitization structures. Institutions could also include description of the methods used to recognise the effects of the guarantees or credit derivatives provided by the main types of guarantors and counterparties. </t>
  </si>
  <si>
    <t xml:space="preserve">
Article 453 (e) CRR</t>
  </si>
  <si>
    <t>When disclosing information about market or credit risk concentrations within CRM taken in accordance with point (e) of Article 453 CRR, institutions shall provide an analysis of any concentration that arises due to CRM measures and may prevent CRM instruments from being effective. Concentrations in the scope of those disclosures could include concentrations by type of instrument used as collateral, entity (concentration by guarantor type and credit derivative providers), sector, geographical area, currency, rating or other factors that potentially impact the value of the protection and thereby reduce this protection.</t>
  </si>
  <si>
    <t>EU CQ3</t>
  </si>
  <si>
    <t>Credit quality of performing and non-performing exposures by past due days</t>
  </si>
  <si>
    <t>EU CQ3 - Credit quality of performing and non-performing exposures by past due days</t>
  </si>
  <si>
    <t>Perfoming exposures</t>
  </si>
  <si>
    <t>Non-performing exposures</t>
  </si>
  <si>
    <t>Past due &gt; 30 days ≤ 90 days</t>
  </si>
  <si>
    <t>Past due
&gt; 90 days
≤ 180 days</t>
  </si>
  <si>
    <t>Past due
&gt; 180 days
≤ 1 year</t>
  </si>
  <si>
    <t>Past due
&gt; 1 year ≤ 2 years</t>
  </si>
  <si>
    <t>Past due
&gt; 2 years ≤ 5 years</t>
  </si>
  <si>
    <t>Past due
&gt; 5 years ≤ 7 years</t>
  </si>
  <si>
    <t>Past due &gt; 7 years</t>
  </si>
  <si>
    <t>Central banks</t>
  </si>
  <si>
    <t>General governments</t>
  </si>
  <si>
    <t>Credit institutions</t>
  </si>
  <si>
    <t>Other financial corporations</t>
  </si>
  <si>
    <t>Non-financial corporations</t>
  </si>
  <si>
    <t xml:space="preserve">      Of which SMEs</t>
  </si>
  <si>
    <t>Households</t>
  </si>
  <si>
    <t>210</t>
  </si>
  <si>
    <t>220</t>
  </si>
  <si>
    <t>EU CCRA</t>
  </si>
  <si>
    <t>Qualitative disclosure related to CCR</t>
  </si>
  <si>
    <t>EU CCRA - Qualitative disclosure related to CCR</t>
  </si>
  <si>
    <t>Article 439 (a) CRR</t>
  </si>
  <si>
    <t>When disclosing information required in point (a) of Article 439 CRR, institutions shall provide a description of the methodology used to assign internal capital and credit limits for counterparty credit exposures, including the methods to assign those limits to exposures to central counterparties.</t>
  </si>
  <si>
    <t>Article 439 (b) CRR</t>
  </si>
  <si>
    <t>When disclosing information required in point (b) of Article 439 CRR, institutions shall provide a description of policies related to guarantees and other credit risk mitigants, such as the policies for securing collateral and establishing credit reserves.</t>
  </si>
  <si>
    <t>When disclosing information required in point (c) of Article 439 CRR, institutions shall provide a description of policies with respect to Wrong-Way risk as defined in Article 291 CRR.</t>
  </si>
  <si>
    <t>Article 431 (3) and (4) CRR</t>
  </si>
  <si>
    <t>In accordance with Article 431 (3) and (4) CRR institutions shall complement the above information by any other risk management objectives and relevant policies related to CCR.</t>
  </si>
  <si>
    <t>Article 439 (d) CRR</t>
  </si>
  <si>
    <t>When disclosing information required in point (d) of Article 439 CRR institutions shall provide the amount of collateral the institutions would have to provide if their credit rating was downgraded. 
Where the central bank of a Member State undertakes liquidity assistance in the form of collateral swap transactions, the competent authority may exempt institutions to provide this information where it deems that the disclosure of the information referred to therein could reveal the provision of emergency liquidity assistance. For these purposes, the competent authority shall set out appropriate thresholds and objective criteria.</t>
  </si>
  <si>
    <t>EU MRA</t>
  </si>
  <si>
    <t>Qualitative disclosure requirements related to market risk</t>
  </si>
  <si>
    <t>EU IRRBBA</t>
  </si>
  <si>
    <t xml:space="preserve">Qualitative information on interest rate risks of non-trading book activities </t>
  </si>
  <si>
    <t>EU MRA - Qualitative disclosure requirements related to market risk</t>
  </si>
  <si>
    <t>Points (a) and (d) of Article 435 (1) CRR</t>
  </si>
  <si>
    <t>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</si>
  <si>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Pillar 3 Risk Disclosures Report Section 5.2</t>
  </si>
  <si>
    <t>Point (b) of Article 435 (1) CRR</t>
  </si>
  <si>
    <t xml:space="preserve">A description of the structure and organization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</si>
  <si>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Point (c ) of Article 435 (1) CRR</t>
  </si>
  <si>
    <t>Scope and nature of risk reporting and measurement systems</t>
  </si>
  <si>
    <t xml:space="preserve">EU IRRBBA - Qualitative information on interest rate risks of non-trading book activities </t>
  </si>
  <si>
    <t>Article 448.1 (e), first paragraph</t>
  </si>
  <si>
    <t>A description of how the institution defines IRRBB for purposes of risk control and measurement.</t>
  </si>
  <si>
    <t>Article 448.1 (f)</t>
  </si>
  <si>
    <t>A description of the institution's overall IRRBB management and mitigation strategies.</t>
  </si>
  <si>
    <t>Article 448.1 (e) (i) and (v); Article 448.2</t>
  </si>
  <si>
    <t>The periodicity of the calculation of the institution's IRRBB measures, and a description of the specific measures that the institution uses to gauge its sensitivity to IRRBB.</t>
  </si>
  <si>
    <t>Article 448.1 (e) (iii); 
Article 448.2</t>
  </si>
  <si>
    <t>A description of the interest rate shock and stress scenarios that the institution uses to estimate changes in the economic value and in net interest income (if applicable).</t>
  </si>
  <si>
    <t>Article 448.1 (e) (ii);
Article 448.2</t>
  </si>
  <si>
    <t>A description of the key modelling and parametric assumptions different from those used for disclosure of template EU IRRBB1 (if applicable).</t>
  </si>
  <si>
    <t>Article 448.1 (e) (iv);
Article 448.2</t>
  </si>
  <si>
    <t>A high-level description of how the bank hedges its IRRBB, as well as the associated
accounting treatment (if applicable).</t>
  </si>
  <si>
    <t>Article 448.1 (c);
Article 448.2</t>
  </si>
  <si>
    <t>A description of key modelling and parametric assumptions used for the IRRBB measures in template EU IRRBB1 (if applicable).</t>
  </si>
  <si>
    <t xml:space="preserve">Article 448.1 (d) </t>
  </si>
  <si>
    <t>Explanation of the significance of the IRRBB measures and of their significant variations since previous disclosures</t>
  </si>
  <si>
    <t>Any other relevant information regarding the IRRBB measures disclosed in template EU IRRBB1 (optional)</t>
  </si>
  <si>
    <t xml:space="preserve">Article 448.1 (g) </t>
  </si>
  <si>
    <t xml:space="preserve"> (1) (2)</t>
  </si>
  <si>
    <t>Disclosure of the average and longest repricing maturity assigned to non-maturity deposits</t>
  </si>
  <si>
    <t>EU LIQA</t>
  </si>
  <si>
    <t>Liquidity risk management</t>
  </si>
  <si>
    <t>EU AE1</t>
  </si>
  <si>
    <t>Encumbered and unencumbered assets</t>
  </si>
  <si>
    <t>EU AE2</t>
  </si>
  <si>
    <t>Collateral received and own debt securities issued</t>
  </si>
  <si>
    <t>EU AE3</t>
  </si>
  <si>
    <t>Sources of encumbrance</t>
  </si>
  <si>
    <t>EU AE4</t>
  </si>
  <si>
    <t>Accompanying narrative information</t>
  </si>
  <si>
    <t xml:space="preserve">EU LIQA - Liquidity risk management </t>
  </si>
  <si>
    <t>Strategies and processes in the management of the liquidity risk, including policies on diversification in the sources and tenor of planned funding</t>
  </si>
  <si>
    <t>Pillar 3 Risk Disclosures Report Chapter 6</t>
  </si>
  <si>
    <t>Structure and organization of the liquidity risk management function (authority, statute, other arrangements).</t>
  </si>
  <si>
    <t>A description of the degree of centralization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</si>
  <si>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</si>
  <si>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</si>
  <si>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</si>
  <si>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</si>
  <si>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</si>
  <si>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Pillar 3 Risk Disclosures Report Risk Statement</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</si>
  <si>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</si>
  <si>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xml:space="preserve">  ·         Concentration limits on collateral pools and sources of funding (both products and counterparties)</t>
  </si>
  <si>
    <t xml:space="preserve">  ·         Customised measurement tools or metrics that assess the structure of the bank’s balance sheet or that project cash flows and future liquidity positions, taking into account off-balance sheet risks which are specific to that bank</t>
  </si>
  <si>
    <t xml:space="preserve">  ·         Liquidity exposures and funding needs at the level of individual legal entities, foreign branches and subsidiaries, taking into account legal, regulatory and operational limitations on the transferability of liquidity</t>
  </si>
  <si>
    <t xml:space="preserve">  ·         Balance sheet and off-balance sheet items broken down into maturity buckets and the resultant liquidity gaps</t>
  </si>
  <si>
    <t>EU AE1  - Encumbered and unencumbered assets</t>
  </si>
  <si>
    <t>Carrying amount of encumbered assets</t>
  </si>
  <si>
    <t>Fair value of encumbered assets</t>
  </si>
  <si>
    <t>Fair value of unencumbered assets</t>
  </si>
  <si>
    <t>Assets of the disclosing institution</t>
  </si>
  <si>
    <t>Equity instruments</t>
  </si>
  <si>
    <t>of which: covered bonds</t>
  </si>
  <si>
    <t>of which: securitizations</t>
  </si>
  <si>
    <t>of which: issued by general governments</t>
  </si>
  <si>
    <t>of which: issued by financial corporations</t>
  </si>
  <si>
    <t>of which: issued by non-financial corporations</t>
  </si>
  <si>
    <t>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</si>
  <si>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</si>
  <si>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</si>
  <si>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</si>
  <si>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</si>
  <si>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</si>
  <si>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</si>
  <si>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</si>
  <si>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</si>
  <si>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</si>
  <si>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securitizations</t>
  </si>
  <si>
    <t>241</t>
  </si>
  <si>
    <t xml:space="preserve"> Own covered bonds and securitizations issued and not yet pledged</t>
  </si>
  <si>
    <t>250</t>
  </si>
  <si>
    <t>TOTAL COLLATERAL RECEIVED AND OWN DEBT SECURITIES ISSUED</t>
  </si>
  <si>
    <t>EU AE3  - Sources of encumbrance</t>
  </si>
  <si>
    <t>Matching liabilities, contingent liabilities or securities lent</t>
  </si>
  <si>
    <t>Assets, collateral received and own debt securities issued other than covered bonds and securitizations encumbered</t>
  </si>
  <si>
    <t>Carrying amount of selected financial liabilities</t>
  </si>
  <si>
    <t>EU AE4 - Accompanying narrative information</t>
  </si>
  <si>
    <t>General narrative information on asset encumbrance, including:
(a)	an explanation of any difference between the regulatory consolidation scope used for the purpose of the disclosures on asset encumbrance and the scope retained for the application of the liquidity requirements on a consolidated basis as defined in Chapter 2 of Title I of Part Two CRR, which is used to define (E)HQLA eligibility;
(b)	an explanation of any difference between, on the one hand, pledged and transferred assets in accordance with the applicable accounting frameworks and as applied by the institution and, on the other hand, encumbered assets and an indication of any difference of treatment of transactions, such as when some transactions are deemed to lead to pledge or transfer of assets but not to encumbrance of assets, or vice versa;
(c)	the exposure value used for the purposes of disclosure and how median exposure values are derived.</t>
  </si>
  <si>
    <t>Narrative information relating to the impact of the institution’s business model on its level of encumbrance and the importance of encumbrance on the institution’s funding model, including the following:
(a)	the main sources and types of encumbrance, detailing, where applicable, encumbrance due to significant activities with derivatives, securities lending, repos, covered bonds issuance and securitization;
(b)	the structure of encumbrance between entities within a group, and especially whether the encumbrance level of the consolidated group stems from particular entities and whether there is significant intragroup encumbrance;
(c)	information on over-collateralization, especially regarding covered bonds and securitizations, and the incidence of over-collateralization on the levels of encumbrance;
(d)	additional information on encumbrance of assets, collateral and off-balance sheet items and the sources of encumbrance by any significant currencies other than the reporting currency as referred to in Article 415(2) CRR;
(e)	a general description of the proportion of items included in column 060 'Carrying amount of unencumbered assets' in template EU AE1 that the institution would not deem available for encumbrance in the normal course of its business (e.g. intangible assets, including goodwill, deferred tax assets, property, plant and other fixed assets, derivative assets, reverse repo and stock borrowing receivables);
(f)	the amount of underlying assets and of cover pool assets of retained securitizations and retained covered bonds, and whether those underlying and cover pool assets are encumbered or unencumbered, along with the amount of associated retained securitizations and retained covered bonds;
(g)	where relevant for explaining the impact of their business model on their level of encumbrance, details (including quantitative information if relevant) on each of the following:
(i)	the types and amounts of encumbered and unencumbered assets included in row 120 of template EU AE1;
(ii)	the amounts and types of encumbered assets and off-balance sheet items included in row 010 of template EU AE3 that are not associated with any liabilities;
(h)	 where relevant in the context of their use of encumbrance in relation to their business model, additional information on the breakdown of the following rows in the templates EU AE1, EU AE2 and EU AE3: 
(i)	Row 120 of template EU AE1 - “Other assets”, 
(ii)	Row 230 of template EU AE2 “Other collateral received”,
(iii)	Row 010 of template EU AE3 - “Carrying amount of selected financial liabilities” (especially if part of the encumbrance of assets is associated with liabilities and another part is not).</t>
  </si>
  <si>
    <t>Operational Risk</t>
  </si>
  <si>
    <t>EU ORA</t>
  </si>
  <si>
    <t>Qualitative information on operational risk</t>
  </si>
  <si>
    <t>EU OR1</t>
  </si>
  <si>
    <t>Operational risk own funds requirements and risk-weighted exposure amounts</t>
  </si>
  <si>
    <t>Remuneration</t>
  </si>
  <si>
    <t>EU REMA</t>
  </si>
  <si>
    <t>Remuneration policy</t>
  </si>
  <si>
    <t>EU REM1</t>
  </si>
  <si>
    <t>Remuneration awarded for the financial year</t>
  </si>
  <si>
    <t>EU REM2</t>
  </si>
  <si>
    <t>Special payments  to staff whose professional activities have a material impact on institutions’ risk profile (identified staff)</t>
  </si>
  <si>
    <t>EU REM3</t>
  </si>
  <si>
    <t>Deferred remuneration</t>
  </si>
  <si>
    <t>EU REM4</t>
  </si>
  <si>
    <t>Remuneration of 1 million EUR or more per year</t>
  </si>
  <si>
    <t>EU REM5</t>
  </si>
  <si>
    <t>Information on remuneration of staff whose professional activities have a material impact on institutions’ risk profile (identified staff)</t>
  </si>
  <si>
    <t>EU ORA - Qualitative information on operational risk</t>
  </si>
  <si>
    <t>Points (a), (b), (c) and (d) of Article 435(1) CRR</t>
  </si>
  <si>
    <t>Disclosure of the risk management objectives and policies
In accordance with Article 435(1) CRR, institutions shall disclose their risk management objectives and policies for operational risk, including:
  - strategies and processes;
  - structure and organization of risk management function for operational risk;
  - risk measurements and control;
  - operational risk reporting;
  - policies for hedging and mitigating operational risk.</t>
  </si>
  <si>
    <t>Pillar 3 Risk Disclosures Report Chapter 7</t>
  </si>
  <si>
    <t>Article 446 CRR</t>
  </si>
  <si>
    <t>Article 454 CRRR</t>
  </si>
  <si>
    <t>EU OR1 - Operational risk own funds requirements and risk-weighted exposure amounts</t>
  </si>
  <si>
    <t>Relevant indicator</t>
  </si>
  <si>
    <t>Own funds requirement</t>
  </si>
  <si>
    <t>Risk Exposure amount</t>
  </si>
  <si>
    <t>Banking activities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</si>
  <si>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</si>
  <si>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</si>
  <si>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</si>
  <si>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</si>
  <si>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</si>
  <si>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EU REMA - Remuneration policy</t>
  </si>
  <si>
    <t>Institutions shall describe the main elements of their remuneration policies and how they implement these policies. In particular, the following elements, where relevant, shall be described:</t>
  </si>
  <si>
    <t>Information relating to the bodies that oversee remuneration. Disclosures shall include:
•	 name, composition and mandate of the main body (management body and remuneration committee where established)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 (identified staff).</t>
  </si>
  <si>
    <t>Pillar 3 Risk Disclosures Report Chapter 9</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</si>
  <si>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(e.g. the shareholders’ meeting);
  •	 information on the criteria used for performance measurement and ex ante and ex post risk adjustment;
  •	 whether the management body and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</si>
  <si>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</si>
  <si>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 xml:space="preserve">The ratios between fixed and variable remuneration set in accordance with point (g) of Article 94(1) of Directive (EU) 2013/36(“CRD”) </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</si>
  <si>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performance metrics when the performance metrics are considered “weak”. In accordance with point (n) of Article 94(1) CRD, to be paid or vested the variable remuneration has to be justified on the basis of the performance of the institution, the business unit and the individual concerned. Institutions shall explain the criteria/thresholds for determining that the performance is weak and that does not justify that the variable remuneration can be paid or vested.</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</si>
  <si>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</si>
  <si>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as referred to in point (f) of Article 450(1) CRR. Disclosures shall include:
  •	 Information on the specific risk/performance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</si>
  <si>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(h)</t>
  </si>
  <si>
    <t>Upon demand from the relevant Member State or competent authority, the total remuneration for each member of the management body or senior management, as referred to in point (j) of Article 450(1) CRR</t>
  </si>
  <si>
    <t>(i)</t>
  </si>
  <si>
    <t>Information on whether the institution benefits from a derogation laid down in Article 94(3) CRD, as referred to in point (k) of Article 450(1) CRR
For the purposes of this point, institutions that benefit from such a derogation shall indicate whether this is on the basis of point (a) and/or point (b) of Article 94(3) CRD. They shall also indicate which of the remuneration requirements they apply the derogation(s), (i.e., point (l) and/or (m) and/or (o) of Article 94(1) CRD), the number of staff members that benefit from the derogation(s) and their total remuneration, split into fixed and variable remuneration.</t>
  </si>
  <si>
    <t>The Bank has not benefited from any derogation</t>
  </si>
  <si>
    <t>(j)</t>
  </si>
  <si>
    <t>Large institutions shall disclose the quantitative information on the remuneration of their collective management body, differentiating between executive and non-executive members, as referred to in Article 450(2) CRR.</t>
  </si>
  <si>
    <t>EU REM1 - Remuneration awarded for the financial year</t>
  </si>
  <si>
    <t>MB Supervisory function</t>
  </si>
  <si>
    <t>MB Management function</t>
  </si>
  <si>
    <t>Other senior management</t>
  </si>
  <si>
    <t>Other identified staff</t>
  </si>
  <si>
    <t>Fixed remuneration</t>
  </si>
  <si>
    <t>Number of identified staff</t>
  </si>
  <si>
    <t>Total fixed remuneration</t>
  </si>
  <si>
    <t>Of which: cash-based</t>
  </si>
  <si>
    <t>(Not applicable in the EU)</t>
  </si>
  <si>
    <t>Of which: shares or equivalent ownership interests</t>
  </si>
  <si>
    <t xml:space="preserve">Of which: share-linked instruments or equivalent non-cash instruments </t>
  </si>
  <si>
    <t>Of which: other instruments</t>
  </si>
  <si>
    <t>Of which: other forms</t>
  </si>
  <si>
    <t>Variable remuneration</t>
  </si>
  <si>
    <t>Total variable remuneration</t>
  </si>
  <si>
    <t>Of which: deferred</t>
  </si>
  <si>
    <t>Of which deferred</t>
  </si>
  <si>
    <t>Total remuneration</t>
  </si>
  <si>
    <t>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</si>
  <si>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</si>
  <si>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</si>
  <si>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</si>
  <si>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</si>
  <si>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</si>
  <si>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</si>
  <si>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</si>
  <si>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</si>
  <si>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</si>
  <si>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</si>
  <si>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</si>
  <si>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severance payments paid during the financial year, that are not taken into account in the bonus cap</t>
  </si>
  <si>
    <t>Of which highest payment that has been awarded to a single person</t>
  </si>
  <si>
    <t xml:space="preserve">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</si>
  <si>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</si>
  <si>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</si>
  <si>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</si>
  <si>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</si>
  <si>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</si>
  <si>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</si>
  <si>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</si>
  <si>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</si>
  <si>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</si>
  <si>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</si>
  <si>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</si>
  <si>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EU REM4 - Remuneration of 1 million EUR or more per year</t>
  </si>
  <si>
    <t>EUR</t>
  </si>
  <si>
    <t>Identified staff that are high earners as set out in Article 450(i) CRR</t>
  </si>
  <si>
    <t>1 000 000 or more per year</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</si>
  <si>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</si>
  <si>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</si>
  <si>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</si>
  <si>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</si>
  <si>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</si>
  <si>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</si>
  <si>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</si>
  <si>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</si>
  <si>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</si>
  <si>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</si>
  <si>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</si>
  <si>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</si>
  <si>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</si>
  <si>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</si>
  <si>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</si>
  <si>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</si>
  <si>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References / Discussion 2022</t>
  </si>
  <si>
    <r>
      <rPr>
        <b/>
        <sz val="9"/>
        <rFont val="Suisse intl condensed"/>
        <family val="2"/>
        <scheme val="minor"/>
      </rPr>
      <t>Description of the processes used to manage the risk of excessive leverage</t>
    </r>
    <r>
      <rPr>
        <sz val="9"/>
        <rFont val="Suisse intl condensed"/>
        <family val="2"/>
        <scheme val="minor"/>
      </rPr>
      <t xml:space="preserve">
Point (d) of Article 451(1) CRR
‘Description of the processes used to manage the risk of excessive leverage’ shall include any relevant information on:
(a)	 procedures and resources used to assess the risk of excessive leverage;
(b)	 quantitative tools, if any, used to assess the risk of excessive leverage including details on potential internal targets, and whether other indicators than the leverage ratio of CRR are being used;
(c)	ways of how maturity mismatches and asset encumbrance are taken into account in managing the risk of excessive leverage;
(d) processes for reacting to leverage ratio changes, including processes and timelines for potential increase of Tier 1 capital to manage the risk of excessive leverage; or processes and timelines for adjusting the leverage ratio denominator (total exposure measure) to manage the risk of excessive leverage.</t>
    </r>
  </si>
  <si>
    <r>
      <rPr>
        <b/>
        <sz val="9"/>
        <rFont val="Suisse intl condensed"/>
        <family val="2"/>
        <scheme val="minor"/>
      </rPr>
      <t>Description of the factors that had an impact on the leverage ratio during the period to which the disclosed leverage ratio refers</t>
    </r>
    <r>
      <rPr>
        <sz val="9"/>
        <rFont val="Suisse intl condensed"/>
        <family val="2"/>
        <scheme val="minor"/>
      </rPr>
      <t xml:space="preserve">
Point (e) of Article 451(1) CRR
‘Description of the factors that had an impact on the leverage ratio during the period to which the disclosed leverage ratio refers’ shall include any material information on:
(a)	 quantification of the change in the leverage ratio since the previous disclosure reference date;
(b)	 the main drivers of the leverage ratio since the previous disclosure reference date with explanatory comments on:
     (1) the nature of the change and whether it was a change in the numerator of the ratio, in the denominator of the ratio, or in both;
	 (2) whether it resulted from an internal strategic decision and, where so, whether that strategic decision was aimed directly at the leverage ratio or whether it impacted the leverage ratio only indirectly;
	 (3) the most significant external factors related to the economic and financial environments that had an impact on the leverage ratio.</t>
    </r>
  </si>
  <si>
    <r>
      <t>Article 453 (c) CRR</t>
    </r>
    <r>
      <rPr>
        <b/>
        <sz val="9"/>
        <color theme="1"/>
        <rFont val="Suisse intl condensed"/>
        <scheme val="minor"/>
      </rPr>
      <t xml:space="preserve">
</t>
    </r>
  </si>
  <si>
    <r>
      <t xml:space="preserve">Not past due or past due </t>
    </r>
    <r>
      <rPr>
        <u/>
        <sz val="9"/>
        <color theme="8" tint="-0.499984740745262"/>
        <rFont val="Suisse intl condensed"/>
        <scheme val="minor"/>
      </rPr>
      <t>&lt;</t>
    </r>
    <r>
      <rPr>
        <sz val="9"/>
        <color theme="8" tint="-0.499984740745262"/>
        <rFont val="Suisse intl condensed"/>
        <scheme val="minor"/>
      </rPr>
      <t xml:space="preserve"> 30 days</t>
    </r>
  </si>
  <si>
    <r>
      <t>Article 439 (c) CRR</t>
    </r>
    <r>
      <rPr>
        <b/>
        <sz val="9"/>
        <color theme="1"/>
        <rFont val="Suisse intl condensed"/>
        <scheme val="minor"/>
      </rPr>
      <t xml:space="preserve">
</t>
    </r>
  </si>
  <si>
    <r>
      <rPr>
        <sz val="9"/>
        <color theme="8" tint="-0.499984740745262"/>
        <rFont val="Suisse intl condensed"/>
        <scheme val="minor"/>
      </rPr>
      <t>of which</t>
    </r>
    <r>
      <rPr>
        <b/>
        <sz val="9"/>
        <color theme="8" tint="-0.499984740745262"/>
        <rFont val="Suisse intl condensed"/>
        <scheme val="minor"/>
      </rPr>
      <t xml:space="preserve"> notionally eligible EHQLA and HQLA</t>
    </r>
  </si>
  <si>
    <r>
      <rPr>
        <sz val="9"/>
        <color theme="8" tint="-0.499984740745262"/>
        <rFont val="Suisse intl condensed"/>
        <scheme val="minor"/>
      </rPr>
      <t xml:space="preserve">of which </t>
    </r>
    <r>
      <rPr>
        <b/>
        <sz val="9"/>
        <color theme="8" tint="-0.499984740745262"/>
        <rFont val="Suisse intl condensed"/>
        <scheme val="minor"/>
      </rPr>
      <t>notionally eligible EHQLA and HQLA</t>
    </r>
  </si>
  <si>
    <r>
      <rPr>
        <sz val="9"/>
        <color theme="8" tint="-0.499984740745262"/>
        <rFont val="Suisse intl condensed"/>
        <scheme val="minor"/>
      </rPr>
      <t>of which</t>
    </r>
    <r>
      <rPr>
        <b/>
        <sz val="9"/>
        <color theme="8" tint="-0.499984740745262"/>
        <rFont val="Suisse intl condensed"/>
        <scheme val="minor"/>
      </rPr>
      <t xml:space="preserve"> EHQLA and HQLA</t>
    </r>
  </si>
  <si>
    <t>assets</t>
  </si>
  <si>
    <t>Carrying amount of unencumbered</t>
  </si>
  <si>
    <r>
      <rPr>
        <sz val="9"/>
        <color theme="8" tint="-0.499984740745262"/>
        <rFont val="Suisse intl condensed"/>
        <scheme val="minor"/>
      </rPr>
      <t xml:space="preserve">of which </t>
    </r>
    <r>
      <rPr>
        <b/>
        <sz val="9"/>
        <color theme="8" tint="-0.499984740745262"/>
        <rFont val="Suisse intl condensed"/>
        <scheme val="minor"/>
      </rPr>
      <t>EHQLA and HQLA</t>
    </r>
  </si>
  <si>
    <t>Q4 2022</t>
  </si>
  <si>
    <r>
      <rPr>
        <b/>
        <sz val="9"/>
        <rFont val="Suisse intl condensed"/>
        <scheme val="minor"/>
      </rPr>
      <t>Disclosure of the approaches for the assessment of minimum own fund requirements</t>
    </r>
    <r>
      <rPr>
        <sz val="9"/>
        <rFont val="Suisse intl condensed"/>
        <scheme val="minor"/>
      </rPr>
      <t xml:space="preserve">
Institutions shall provide a description of the methods used for calculating the own funds requirements for operational risk and the methods for identifying, assessing and managing operational risk.
In case of partial use of methodologies, institutions shall disclose the scope and coverage of the different methodologies used.</t>
    </r>
  </si>
  <si>
    <r>
      <rPr>
        <b/>
        <sz val="9"/>
        <rFont val="Suisse intl condensed"/>
        <scheme val="minor"/>
      </rPr>
      <t>Description of the AMA methodology approach used (if applicable)</t>
    </r>
    <r>
      <rPr>
        <sz val="9"/>
        <rFont val="Suisse intl condensed"/>
        <scheme val="minor"/>
      </rPr>
      <t xml:space="preserve">
Institutions that disclose the information on the operational risk in accordance with Article 312(2) CRR shall disclose a description of the methodology used, including a description of standards on the external and internal data referred to in Articles 322(3) and (4) CRR.</t>
    </r>
  </si>
  <si>
    <r>
      <rPr>
        <b/>
        <sz val="9"/>
        <rFont val="Suisse intl condensed"/>
        <scheme val="minor"/>
      </rPr>
      <t>Disclose the use of insurance for risk mitigation in the Advanced Measurement Approach (if applicable)</t>
    </r>
    <r>
      <rPr>
        <sz val="9"/>
        <rFont val="Suisse intl condensed"/>
        <scheme val="minor"/>
      </rPr>
      <t xml:space="preserve">
Institutions should provide information on the use of insurances and other risk transfer mechanism for operational risk mitigation when using Advance measurement approaches in accordance with Article 454 CRR.</t>
    </r>
  </si>
  <si>
    <t>Total amount</t>
  </si>
  <si>
    <t xml:space="preserve">     Cash-based</t>
  </si>
  <si>
    <t xml:space="preserve">     Shares or equivalent ownership interests</t>
  </si>
  <si>
    <t xml:space="preserve">     Share-linked instruments or equivalent non-cash instruments </t>
  </si>
  <si>
    <t xml:space="preserve">     Other instruments</t>
  </si>
  <si>
    <t xml:space="preserve">     Other forms</t>
  </si>
  <si>
    <t>Institution's key metrics</t>
  </si>
  <si>
    <t>Investments in associates and subsidiaries</t>
  </si>
  <si>
    <t>The most significant difference is for exposures under the CCR framework due to the potential future exposure</t>
  </si>
  <si>
    <t>Pillar 3 Risk Disclosures Report Section 5.7</t>
  </si>
  <si>
    <t>Nordic countries</t>
  </si>
  <si>
    <t>North America</t>
  </si>
  <si>
    <t>IS0000034791</t>
  </si>
  <si>
    <t>IS0000034809</t>
  </si>
  <si>
    <t>15 December 2028, 100% of nominal amount</t>
  </si>
  <si>
    <t>15 December 2028, and on each interest paymant date thereafter</t>
  </si>
  <si>
    <t>https://wwwv2.arionbanki.is/library/skrar/Bankinn/Fjarfestatengsl/Adrar-langtimaskuldir/EMTN/Endanlegir-skilmalar---Final-terms/Final%20Terms%20-%20Arion%20T2%2033%20(1).pdf</t>
  </si>
  <si>
    <t>https://wwwv2.arionbanki.is/library/skrar/Bankinn/Fjarfestatengsl/Adrar-langtimaskuldir/EMTN/Endanlegir-skilmalar---Final-terms/Final%20Terms%20-%20Arion%20T2I%2033%20%20(1).pdf</t>
  </si>
  <si>
    <t>Pillar 3 Risk Disclosures Report (page 3)</t>
  </si>
  <si>
    <t>Pillar 3 Risk Disclosures Report Sections 2.1, 2.2, 2.3</t>
  </si>
  <si>
    <t xml:space="preserve">Pillar 3 Risk Disclosures Report Chapter 2 and Sections 4.2, 4.3.4, 4.6, 5.2, 6.2
</t>
  </si>
  <si>
    <t>Pillar 3 Risk Disclosures Report, page 3</t>
  </si>
  <si>
    <t>Pillar 3 Risk Disclosures Report Sections 2.5, 2.6, 4.1</t>
  </si>
  <si>
    <t>Pillar 3 Risk Disclosures Report Sections 2.4, 2.8, 5.3, 6.3, 7.1</t>
  </si>
  <si>
    <t>Pillar 3 Risk Disclosures Report Chapter 2 and Sections 4.2, 5.2, 6.2, and 7.2</t>
  </si>
  <si>
    <t>Pillar 3 Risk Disclosure Report Section 6.5</t>
  </si>
  <si>
    <t>Note 12 to the Consolidated Financial Statements 2022</t>
  </si>
  <si>
    <t>Pillar 3 Risk Disclosures Report Section 4.7</t>
  </si>
  <si>
    <t>Arion Bank's Additional Pillar 3 Risk Disclosures Q4 2023</t>
  </si>
  <si>
    <t>31 December 2023 [ISK m]</t>
  </si>
  <si>
    <t>Q4 2023</t>
  </si>
  <si>
    <t>Q3 2023</t>
  </si>
  <si>
    <t>Q2 2023</t>
  </si>
  <si>
    <t>Q1 2023</t>
  </si>
  <si>
    <t>31 December 2023</t>
  </si>
  <si>
    <t>Reference / Discussion 2023</t>
  </si>
  <si>
    <t>31 December 2023  [ISK m]</t>
  </si>
  <si>
    <t>31-Dec-2023</t>
  </si>
  <si>
    <t>30-Jun-2023</t>
  </si>
  <si>
    <t>Resolvability</t>
  </si>
  <si>
    <t>EU KM2</t>
  </si>
  <si>
    <t>MREL - key metrics</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</si>
  <si>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</si>
  <si>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</si>
  <si>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</si>
  <si>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</si>
  <si>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T</t>
  </si>
  <si>
    <t>T-1</t>
  </si>
  <si>
    <t>T-2</t>
  </si>
  <si>
    <t>T-3</t>
  </si>
  <si>
    <t>T-4</t>
  </si>
  <si>
    <t xml:space="preserve">Own funds and eligible liabilities </t>
  </si>
  <si>
    <t>EU-1a</t>
  </si>
  <si>
    <t xml:space="preserve">Of which own funds and subordinated liabilities </t>
  </si>
  <si>
    <t>Total risk exposure amount of the resolution group (TREA)</t>
  </si>
  <si>
    <t>Own funds and eligible liabilities as a percentage of the TREA</t>
  </si>
  <si>
    <t>4</t>
  </si>
  <si>
    <t>Total exposure measure (TEM) of the resolution group</t>
  </si>
  <si>
    <t>5</t>
  </si>
  <si>
    <t>Own funds and eligible liabilities as percentage of the TEM</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</si>
  <si>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</si>
  <si>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</si>
  <si>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</si>
  <si>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6c</t>
  </si>
  <si>
    <r>
      <t xml:space="preserve">If a capped subordination exemption applies in accordance with Article 72b (3) of Regulation (EU) No 575/2013, the amount of funding issued that ranks </t>
    </r>
    <r>
      <rPr>
        <i/>
        <sz val="9"/>
        <rFont val="Verdana"/>
        <family val="2"/>
      </rPr>
      <t>pari passu</t>
    </r>
    <r>
      <rPr>
        <sz val="9"/>
        <rFont val="Verdana"/>
        <family val="2"/>
      </rPr>
      <t xml:space="preserve"> with excluded liabilities and that is recognised under row 1, divided by funding issued that ranks </t>
    </r>
    <r>
      <rPr>
        <i/>
        <sz val="9"/>
        <rFont val="Verdana"/>
        <family val="2"/>
      </rPr>
      <t>pari passu</t>
    </r>
    <r>
      <rPr>
        <sz val="9"/>
        <rFont val="Verdana"/>
        <family val="2"/>
      </rPr>
      <t xml:space="preserve"> with excluded liabilities and that would be recognised under row 1 if no cap was applied (%)</t>
    </r>
  </si>
  <si>
    <t>MREL expressed as a percentage of the TREA</t>
  </si>
  <si>
    <t xml:space="preserve">Of which to be met with own funds or subordinated liabilities </t>
  </si>
  <si>
    <t>MREL expressed as a percentage of the TEM</t>
  </si>
  <si>
    <t>Of which to be met with own funds or subordinated liabilities</t>
  </si>
  <si>
    <t>Own funds and eligible liabilities and adjustments</t>
  </si>
  <si>
    <t>Own funds and eligible liabilities: Non-regulatory capital elements</t>
  </si>
  <si>
    <t>EU-12a</t>
  </si>
  <si>
    <t>EU-12b</t>
  </si>
  <si>
    <t>EU-12c</t>
  </si>
  <si>
    <t>EU-13a</t>
  </si>
  <si>
    <t>Own funds and eligible liabilities: Adjustments to non-regulatory capital elements</t>
  </si>
  <si>
    <t>Risk-weighted exposure amount and leverage exposure measure of the resolution group</t>
  </si>
  <si>
    <t>Ratio of own funds and eligible liabilities</t>
  </si>
  <si>
    <t>EU26-a</t>
  </si>
  <si>
    <t>EU-31a</t>
  </si>
  <si>
    <t>Memorandum items</t>
  </si>
  <si>
    <t>EU-32</t>
  </si>
  <si>
    <t>Common Equity Tier1 capital (CET1)</t>
  </si>
  <si>
    <t>Additional Tier 1 capital (AT1)</t>
  </si>
  <si>
    <t>Tier 2 capital (T2)</t>
  </si>
  <si>
    <t>Own funds for the purpose of Articles 92a of Regulation (EU) No 575/2013 and 45 of Directive 2014/59/EU</t>
  </si>
  <si>
    <t>Eligible liabilities instruments issued directly by the resolution entity that are subordinated to excluded liabilities (not grandfathered)</t>
  </si>
  <si>
    <t>Eligible liabilities instruments issued by other entities within the resolution group that are subordinated to excluded liabilities (not grandfathered)</t>
  </si>
  <si>
    <t>Eligible liabilities instruments that are subordinated to excluded liabilities issued prior to 27 June 2019 (subordinated grandfathered)</t>
  </si>
  <si>
    <t>Tier 2 instruments with a residual maturity of at least one year to the extent they do not qualify as Tier 2 items</t>
  </si>
  <si>
    <t>Eligible liabilities that are not subordinated to excluded liabilities (not grandfathered pre-cap)</t>
  </si>
  <si>
    <t>Eligible liabilities that are not subordinated to excluded liabilities issued prior to 27 June 2019 (pre-cap)</t>
  </si>
  <si>
    <t>Amount of non subordinated eligible liabilities instruments, where applicable after application of Article 72b (3) CRR</t>
  </si>
  <si>
    <t>Eligible liabilities items before adjustments</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</si>
  <si>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</si>
  <si>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</si>
  <si>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</si>
  <si>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</si>
  <si>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Total risk exposure amount (TREA)</t>
  </si>
  <si>
    <t>Total exposure measure (TEM)</t>
  </si>
  <si>
    <t>Own funds and eligible liabilities as a percentage of TREA</t>
  </si>
  <si>
    <t>Of which own funds and subordinated liabilities</t>
  </si>
  <si>
    <t>Own funds and eligible liabilities as percentage of TEM</t>
  </si>
  <si>
    <t>CET1 (as percentage of the TREA) available after meeting the resolution group's requirements</t>
  </si>
  <si>
    <t>Institution-specific combined buffer requirement</t>
  </si>
  <si>
    <t>of which Global Systemically Important Institution (G-SII) or Other Systemically Important Institution (O-SII) buffer</t>
  </si>
  <si>
    <t>of which capital conservation buffer requirement</t>
  </si>
  <si>
    <t>of which countercyclical buffer requirement</t>
  </si>
  <si>
    <t>of which systemic risk buffer requirement</t>
  </si>
  <si>
    <t>of which: own funds and subordinated liabilities</t>
  </si>
  <si>
    <t>of which subordinated liabilities items</t>
  </si>
  <si>
    <t>Total amount of excluded liabilities referred to in article 72a(2) of Regulation (EU) No 575/2013</t>
  </si>
  <si>
    <t>EU TLAC1: Composition of MREL and, where applicable, G-SII requirement for own funds and eligible liabilities</t>
  </si>
  <si>
    <t>G-SII requirement for own funds and eligible liabilities (TLAC)</t>
  </si>
  <si>
    <t>Memo item: Amounts eligible for the purposes of MREL, but not of TLAC</t>
  </si>
  <si>
    <t>EU TLAC3b: Creditor ranking - resolution entity</t>
  </si>
  <si>
    <t>(most junior)</t>
  </si>
  <si>
    <t>(most senior)</t>
  </si>
  <si>
    <t>Description of insolvency rank</t>
  </si>
  <si>
    <t>Own funds and liabilities potentially eligible for meeting MREL</t>
  </si>
  <si>
    <t>of which residual maturity ≥ 1 year &lt; 2 years</t>
  </si>
  <si>
    <t>of which residual maturity ≥ 2 year &lt; 5 years</t>
  </si>
  <si>
    <t>of which residual maturity ≥ 5 year &lt; 10 years</t>
  </si>
  <si>
    <t>of which residual maturity ≥ 10 years, but excluding perpetual securities</t>
  </si>
  <si>
    <t>of which perpetual securities</t>
  </si>
  <si>
    <t>(sum of 1 to n)</t>
  </si>
  <si>
    <t>EU TLAC1</t>
  </si>
  <si>
    <t>Composition of MREL and, where applicable, G-SII requirement for own funds and eligible liabilities</t>
  </si>
  <si>
    <t>Creditor ranking - resolution entity</t>
  </si>
  <si>
    <t>EU TLAC3b</t>
  </si>
  <si>
    <t>A clear main driver in LCR is unsecured wholesale funding comprising about 76% of the 12-month outflow average for 31 December 2023. Thereof non-operational deposits are a large contributor, receiving high outflow weights. However, looking at the evolution and the 12-month average, unsecured funding is relatively stable.</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</si>
  <si>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145% as of 31 December 2023.</t>
  </si>
  <si>
    <t>LCR is fairly stable over time. Significant changes can arise from bond issuances, non operational deposits and borrowings falling into the 30 day window.</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</si>
  <si>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solely comprise of covered bonds. Level 2A assets hold just over 10% of total HQLA for the period in question.</t>
  </si>
  <si>
    <t>Common Equity Tier 1 ratio (%)</t>
  </si>
  <si>
    <t>CC1 1</t>
  </si>
  <si>
    <t>CC1 2</t>
  </si>
  <si>
    <t>CC1 3</t>
  </si>
  <si>
    <t>CC1 EU-5a</t>
  </si>
  <si>
    <t>CC1 8</t>
  </si>
  <si>
    <t>CC1 30</t>
  </si>
  <si>
    <t>CC1 34</t>
  </si>
  <si>
    <t>CC1 46</t>
  </si>
  <si>
    <t>CC1 55</t>
  </si>
  <si>
    <t>CC1 72</t>
  </si>
  <si>
    <t>CC1 73</t>
  </si>
  <si>
    <t>CC1 75</t>
  </si>
  <si>
    <t/>
  </si>
  <si>
    <t>Pillar 3 Risk Disclosures Report Chapter 2
Corporate Governance Statement for the year 2023</t>
  </si>
  <si>
    <t>Reference / Discussion</t>
  </si>
  <si>
    <t>CC1 30, CC1 46</t>
  </si>
  <si>
    <t>CC1 2, CC1 EU-5a</t>
  </si>
  <si>
    <t>CC1 EU-5a, CC1 27a</t>
  </si>
  <si>
    <t>Consolidated Financial Statements Note 46 and Pillar 3 Risk Disclosures Report Chapter 6</t>
  </si>
  <si>
    <t>Scope of consolidation:  consolidated</t>
  </si>
  <si>
    <t>CET1</t>
  </si>
  <si>
    <t>AT1</t>
  </si>
  <si>
    <t>T2</t>
  </si>
  <si>
    <t>SP</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</si>
  <si>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</si>
  <si>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</si>
  <si>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Pillar 3 Risk Discosures Report Chapter 8</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</si>
  <si>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</si>
  <si>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</si>
  <si>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</si>
  <si>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</si>
  <si>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</si>
  <si>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</si>
  <si>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</si>
  <si>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</si>
  <si>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</si>
  <si>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</si>
  <si>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</si>
  <si>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</si>
  <si>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</si>
  <si>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</si>
  <si>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</si>
  <si>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</si>
  <si>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</si>
  <si>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</si>
  <si>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</si>
  <si>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</si>
  <si>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</si>
  <si>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</si>
  <si>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</si>
  <si>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</si>
  <si>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</si>
  <si>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</si>
  <si>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</si>
  <si>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ESGB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</si>
  <si>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</si>
  <si>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</si>
  <si>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</si>
  <si>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</si>
  <si>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Pillar 3 Risk Disclosures Report Chapter 8</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</si>
  <si>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</si>
  <si>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</si>
  <si>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</si>
  <si>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</si>
  <si>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</si>
  <si>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</si>
  <si>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</si>
  <si>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</si>
  <si>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</si>
  <si>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</si>
  <si>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</si>
  <si>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</si>
  <si>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</si>
  <si>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</si>
  <si>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</si>
  <si>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</si>
  <si>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</si>
  <si>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</si>
  <si>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</si>
  <si>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</si>
  <si>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</si>
  <si>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</si>
  <si>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</si>
  <si>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</si>
  <si>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</si>
  <si>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</si>
  <si>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</si>
  <si>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GHG financed emissions (scope 1, scope 2 and scope 3 emissions of the counterparty) (in tons of CO2 equivalent)</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</si>
  <si>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</si>
  <si>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</si>
  <si>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</si>
  <si>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</si>
  <si>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</si>
  <si>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</si>
  <si>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</si>
  <si>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</si>
  <si>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</si>
  <si>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</si>
  <si>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</si>
  <si>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</si>
  <si>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</si>
  <si>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</si>
  <si>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</si>
  <si>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</si>
  <si>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</si>
  <si>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</si>
  <si>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</si>
  <si>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</si>
  <si>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</si>
  <si>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</si>
  <si>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</si>
  <si>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</si>
  <si>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</si>
  <si>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</si>
  <si>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</si>
  <si>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</si>
  <si>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</si>
  <si>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</si>
  <si>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</si>
  <si>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</si>
  <si>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</si>
  <si>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</si>
  <si>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</si>
  <si>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</si>
  <si>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</si>
  <si>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</si>
  <si>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</si>
  <si>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</si>
  <si>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</si>
  <si>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</si>
  <si>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</si>
  <si>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</si>
  <si>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</si>
  <si>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</si>
  <si>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</si>
  <si>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</si>
  <si>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</si>
  <si>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</si>
  <si>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</si>
  <si>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</si>
  <si>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</si>
  <si>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</si>
  <si>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</si>
  <si>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</si>
  <si>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</si>
  <si>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</si>
  <si>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</si>
  <si>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</si>
  <si>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</si>
  <si>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</si>
  <si>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</si>
  <si>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</si>
  <si>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</si>
  <si>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</si>
  <si>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</si>
  <si>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TOTAL</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</si>
  <si>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</si>
  <si>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Level of energy efficiency (EP score in kWh/m² of collateral)</t>
  </si>
  <si>
    <t>Level of energy efficiency (EPC label of collateral)</t>
  </si>
  <si>
    <t>Without EPC label of collateral</t>
  </si>
  <si>
    <t>Counterparty sector</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</si>
  <si>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</si>
  <si>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</si>
  <si>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</si>
  <si>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</si>
  <si>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</si>
  <si>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</si>
  <si>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</si>
  <si>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</si>
  <si>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</si>
  <si>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</si>
  <si>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</si>
  <si>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</si>
  <si>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</si>
  <si>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</si>
  <si>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</si>
  <si>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</si>
  <si>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</si>
  <si>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</si>
  <si>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</si>
  <si>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</si>
  <si>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</si>
  <si>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</si>
  <si>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</si>
  <si>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</si>
  <si>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</si>
  <si>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</si>
  <si>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</si>
  <si>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</si>
  <si>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</si>
  <si>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</si>
  <si>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</si>
  <si>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</si>
  <si>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Accumulated impairment, accumulated negative changes in fair value due to credit risk and provisions</t>
  </si>
  <si>
    <t>of which Stage 2 exposures</t>
  </si>
  <si>
    <t>Loans collateralised by residential immovable property</t>
  </si>
  <si>
    <t>Loans collateralised by commercial immovable property</t>
  </si>
  <si>
    <t>Repossessed colalterals</t>
  </si>
  <si>
    <t>Other relevant sectors (breakdown below where relevant)</t>
  </si>
  <si>
    <t>KPI</t>
  </si>
  <si>
    <t>Climate change mitigation</t>
  </si>
  <si>
    <t>Climate change adaptation</t>
  </si>
  <si>
    <t>Total (Climate change mitigation + Climate change adaptation)</t>
  </si>
  <si>
    <t>% coverage (over total assets)*</t>
  </si>
  <si>
    <t>GAR stock</t>
  </si>
  <si>
    <t>GAR flow</t>
  </si>
  <si>
    <t>* % of assets covered by the KPI over banks´ total assets</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</si>
  <si>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</si>
  <si>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</si>
  <si>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</si>
  <si>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</si>
  <si>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</si>
  <si>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</si>
  <si>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</si>
  <si>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</si>
  <si>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</si>
  <si>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</si>
  <si>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</si>
  <si>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</si>
  <si>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</si>
  <si>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</si>
  <si>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</si>
  <si>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</si>
  <si>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</si>
  <si>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</si>
  <si>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</si>
  <si>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</si>
  <si>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</si>
  <si>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</si>
  <si>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</si>
  <si>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</si>
  <si>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 </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</si>
  <si>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</si>
  <si>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</si>
  <si>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</si>
  <si>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</si>
  <si>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</si>
  <si>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</si>
  <si>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</si>
  <si>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</si>
  <si>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</si>
  <si>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</si>
  <si>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r>
      <t>Other assets excluded from both the numerator and denominator for GAR</t>
    </r>
    <r>
      <rPr>
        <b/>
        <strike/>
        <sz val="9"/>
        <color rgb="FFFF0000"/>
        <rFont val="Suisse intl"/>
      </rPr>
      <t xml:space="preserve"> </t>
    </r>
    <r>
      <rPr>
        <b/>
        <sz val="9"/>
        <color theme="1"/>
        <rFont val="Suisse intl"/>
      </rPr>
      <t xml:space="preserve">calculation </t>
    </r>
  </si>
  <si>
    <t>Sovereigns</t>
  </si>
  <si>
    <t>Central banks exposure</t>
  </si>
  <si>
    <t>Trading book</t>
  </si>
  <si>
    <t>TOTAL ASSETS EXCLUDED FROM NUMERATOR AND DENOMINATOR</t>
  </si>
  <si>
    <t>TOTAL ASSETS</t>
  </si>
  <si>
    <t>r</t>
  </si>
  <si>
    <t>s</t>
  </si>
  <si>
    <t>t</t>
  </si>
  <si>
    <t>u</t>
  </si>
  <si>
    <t>v</t>
  </si>
  <si>
    <t>w</t>
  </si>
  <si>
    <t>x</t>
  </si>
  <si>
    <t>y</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</si>
  <si>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</si>
  <si>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</si>
  <si>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</si>
  <si>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</si>
  <si>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</si>
  <si>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</si>
  <si>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</si>
  <si>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</si>
  <si>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</si>
  <si>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</si>
  <si>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</si>
  <si>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</si>
  <si>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</si>
  <si>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</si>
  <si>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</si>
  <si>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</si>
  <si>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</si>
  <si>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</si>
  <si>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</si>
  <si>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</si>
  <si>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ESG Risk</t>
  </si>
  <si>
    <t>ESGA</t>
  </si>
  <si>
    <t>ESGB</t>
  </si>
  <si>
    <t>ESGC</t>
  </si>
  <si>
    <t>ESG1</t>
  </si>
  <si>
    <t>ESG2</t>
  </si>
  <si>
    <t>ESG4</t>
  </si>
  <si>
    <t>ESG5</t>
  </si>
  <si>
    <t>ESG6</t>
  </si>
  <si>
    <t>ESG7</t>
  </si>
  <si>
    <t>ESG8</t>
  </si>
  <si>
    <t>Qualitative information on environmental risk</t>
  </si>
  <si>
    <t>Qualitative information on social risk</t>
  </si>
  <si>
    <t>Qualitative information on governance risk</t>
  </si>
  <si>
    <t>Banking book - Indicators of potential climate change transition risk: Loans collateralised by immovable property</t>
  </si>
  <si>
    <t>Banking book - Indicators of potential climate change transition risk: Credit quality of exposures by sector, emissions and residual maturity</t>
  </si>
  <si>
    <t>Banking book - Indicators of potential climate change transition risk: Exposures to top-20 carbon-intensive firms</t>
  </si>
  <si>
    <t>Banking book - Indicators of potential climate change physical risk: Exposures subject to physical risk</t>
  </si>
  <si>
    <t>Summary of key performance indicators on the Taxonomy-aligned exposures</t>
  </si>
  <si>
    <t>Mitigating actions: Assets for the calculation of GAR</t>
  </si>
  <si>
    <t>GAR (%)</t>
  </si>
  <si>
    <t>Pillar 3 Risk Discosures Report Chapter 9</t>
  </si>
  <si>
    <t>XS1603891174</t>
  </si>
  <si>
    <t>XS2364754098</t>
  </si>
  <si>
    <t>IS0000033710</t>
  </si>
  <si>
    <t>XS2521227459</t>
  </si>
  <si>
    <t>XS2522075030</t>
  </si>
  <si>
    <t>XS2600258136</t>
  </si>
  <si>
    <t>XS2597686679</t>
  </si>
  <si>
    <t>XS2620752811</t>
  </si>
  <si>
    <t>IS0000035871</t>
  </si>
  <si>
    <t>Private placement</t>
  </si>
  <si>
    <t xml:space="preserve">English law, </t>
  </si>
  <si>
    <t>Senior Prefered</t>
  </si>
  <si>
    <t xml:space="preserve">Senior unsecured </t>
  </si>
  <si>
    <t>28/04/2017</t>
  </si>
  <si>
    <t>14/07/2021</t>
  </si>
  <si>
    <t>28/04/2027</t>
  </si>
  <si>
    <t>14/07/2025</t>
  </si>
  <si>
    <t>3 month NIBOR + 2,35%</t>
  </si>
  <si>
    <t>3 month STIBOR + 2,35%</t>
  </si>
  <si>
    <t>3 month NIBOR + 2,55%</t>
  </si>
  <si>
    <t>3 month STIBOR + 3,0%</t>
  </si>
  <si>
    <t>CPI-indexed Fixed 4,35%</t>
  </si>
  <si>
    <t>Fr</t>
  </si>
  <si>
    <t>https://wwwv2.arionbanki.is/library/skrar/Bankinn/Fjarfestatengsl/Adrar-langtimaskuldir/EMTN/Endanlegir-skilmalar---Final-terms/ARION%20PP%20Final%20Terms%20NOK%20250m%20Notes%20due%202027.pdf</t>
  </si>
  <si>
    <t>https://wwwv2.arionbanki.is/library/skrar/Bankinn/Fjarfestatengsl/Adrar-langtimaskuldir/EMTN/Endanlegir-skilmalar---Final-terms/Arion%20EUR300m%2014%20July%202025%20Final%20Terms%20-%20Copy%20(1).PDF</t>
  </si>
  <si>
    <t>https://wwwv2.arionbanki.is/library/skrar/Bankinn/Fjarfestatengsl/Adrar-langtimaskuldir/EMTN/Endanlegir-skilmalar---Final-terms/ARION%2026%201222GB%20Final%20Terms.pdf</t>
  </si>
  <si>
    <t>https://wwwv2.arionbanki.is/library/skrar/Bankinn/Fjarfestatengsl/Adrar-langtimaskuldir/EMTN/Endanlegir-skilmalar---Final-terms/Final%20Terms%20XS2521227459.pdf</t>
  </si>
  <si>
    <t>https://wwwv2.arionbanki.is/library/skrar/Bankinn/Fjarfestatengsl/Adrar-langtimaskuldir/EMTN/Endanlegir-skilmalar---Final-terms/XS2522075030.pdf</t>
  </si>
  <si>
    <t>https://wwwv2.arionbanki.is/library/skrar/Bankinn/Fjarfestatengsl/Adrar-langtimaskuldir/EMTN/Endanlegir-skilmalar---Final-terms/Final%20Terms%20NOK_signed-updated.pdf</t>
  </si>
  <si>
    <t>https://wwwv2.arionbanki.is/library/skrar/Bankinn/Fjarfestatengsl/Adrar-langtimaskuldir/EMTN/Endanlegir-skilmalar---Final-terms/Final%20terms_Signed%20(1).pdf</t>
  </si>
  <si>
    <t>https://wwwv2.arionbanki.is/library/skrar/Bankinn/Fjarfestatengsl/Adrar-langtimaskuldir/EMTN/Endanlegir-skilmalar---Final-terms/Arion%20Bank%202023%20Drawdown%20-%20Final%20Terms%20-%20executed.pdf</t>
  </si>
  <si>
    <t>https://wwwv2.arionbanki.is/library/skrar/Bankinn/Fjarfestatengsl/Adrar-langtimaskuldir/EMTN/Endanlegir-skilmalar---Final-terms/Final%20terms%20ARION%2028%201215%20(3).pdf</t>
  </si>
  <si>
    <t>Eligible liabilities</t>
  </si>
  <si>
    <t>Pillar 3 Risk Disclosures Report Sections 4.6.2 through 4.6.6</t>
  </si>
  <si>
    <t>Pillar 3 Risk Disclosures Report Sections 5.2 and 5.3</t>
  </si>
  <si>
    <t>Pillar 3 Risk Disclosures Report Sections 2.8 and 5.3</t>
  </si>
  <si>
    <t>Gross carrying amount (mISK)</t>
  </si>
  <si>
    <t>Total gross carrying amount amount (mISK)</t>
  </si>
  <si>
    <t>Accumulated impairment, accumulated negative changes in fair value due to credit risk and provisions (mISK)</t>
  </si>
  <si>
    <t>Total gross carrying amount (mISK)</t>
  </si>
  <si>
    <r>
      <t>Gross carrying amount (</t>
    </r>
    <r>
      <rPr>
        <b/>
        <sz val="9"/>
        <color theme="4" tint="0.249977111117893"/>
        <rFont val="Suisse intl"/>
      </rPr>
      <t>mISK</t>
    </r>
    <r>
      <rPr>
        <b/>
        <sz val="9"/>
        <color theme="8" tint="-0.499984740745262"/>
        <rFont val="Suisse intl"/>
      </rPr>
      <t>)</t>
    </r>
  </si>
  <si>
    <t>EU CRB: Additional disclosure related to the credit quality of assets</t>
  </si>
  <si>
    <t>EU CRA - General qualitative information about credit risk</t>
  </si>
  <si>
    <t>EU REM5 - Information on remuneration of staff whose professional activities have a material impact on institutions’ risk profile (identified staff)</t>
  </si>
  <si>
    <t>ESGA - Qualitative information on Environmental risk</t>
  </si>
  <si>
    <t>ESGC - Qualitative information on Governance risk</t>
  </si>
  <si>
    <t>ESG1: Banking book- Climate Change transition risk: Credit quality of exposures by sector, emissions and residual maturity</t>
  </si>
  <si>
    <t>ESG2: Banking book - Climate change transition risk: Loans collateralised by immovable property - Energy efficiency of the collateral</t>
  </si>
  <si>
    <t>ESG4: Banking book - Climate change transition risk: Exposures to top 20 carbon-intensive firms</t>
  </si>
  <si>
    <t>ESG5: Banking book - Climate change physical risk: Exposures subject to physical risk</t>
  </si>
  <si>
    <t>ESG6. Summary of GAR KPIs</t>
  </si>
  <si>
    <t>ESG7: Mitigating actions: Assets for the calculation of GAR</t>
  </si>
  <si>
    <t>ESG8 - GAR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</si>
</sst>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0.0%"/>
    <numFmt numFmtId="165" formatCode="\ #,##0_ ;\ \-#,##0_ ;\ &quot;-&quot;_ ;_ @_ "/>
    <numFmt numFmtId="166" formatCode="_ * #,##0_ ;_ * \-#,##0_ ;_ * &quot;-&quot;??_ ;_ @_ "/>
    <numFmt numFmtId="167" formatCode="###0;###0"/>
    <numFmt numFmtId="168" formatCode="[$-409]d\-mmm\-yyyy;@"/>
    <numFmt numFmtId="169" formatCode="#,##0\ ;\(#,##0\);&quot;-&quot;\ "/>
    <numFmt numFmtId="170" formatCode="0.0"/>
    <numFmt numFmtId="171" formatCode="#,##0\ [$ISK];\-#,##0\ [$ISK]"/>
    <numFmt numFmtId="172" formatCode="[$NOK]\ #,##0"/>
    <numFmt numFmtId="173" formatCode="[$EUR]\ #,##0"/>
    <numFmt numFmtId="174" formatCode="#,##0\ [$SEK]"/>
    <numFmt numFmtId="175" formatCode="0.000%"/>
  </numFmts>
  <fonts count="125">
    <font>
      <sz val="11"/>
      <color rgb="FF000000"/>
      <name val="Calibri"/>
      <family val="2"/>
    </font>
    <font>
      <sz val="10"/>
      <color theme="1"/>
      <name val="Calibri"/>
      <family val="2"/>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rgb="FF9C5700"/>
      <name val="Suisse intl condensed"/>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sz val="9"/>
      <color rgb="FF000000"/>
      <name val="Calibri"/>
      <family val="2"/>
    </font>
    <font>
      <u/>
      <sz val="11"/>
      <color theme="10"/>
      <name val="Suisse intl condensed"/>
      <family val="2"/>
      <scheme val="minor"/>
    </font>
    <font>
      <sz val="10"/>
      <color theme="1"/>
      <name val="Suisse intl condensed"/>
      <family val="2"/>
      <scheme val="minor"/>
    </font>
    <font>
      <b/>
      <sz val="10"/>
      <name val="Suisse intl condensed"/>
      <family val="2"/>
      <scheme val="minor"/>
    </font>
    <font>
      <sz val="10"/>
      <name val="Suisse intl condensed"/>
      <family val="2"/>
      <scheme val="minor"/>
    </font>
    <font>
      <b/>
      <sz val="10"/>
      <color theme="1"/>
      <name val="Suisse intl condensed"/>
      <family val="2"/>
      <scheme val="minor"/>
    </font>
    <font>
      <sz val="9"/>
      <color theme="1"/>
      <name val="Suisse intl condensed"/>
      <family val="2"/>
      <scheme val="minor"/>
    </font>
    <font>
      <sz val="10"/>
      <color rgb="FF000000"/>
      <name val="Suisse intl condensed"/>
      <family val="2"/>
      <scheme val="minor"/>
    </font>
    <font>
      <sz val="10"/>
      <color rgb="FFFF0000"/>
      <name val="Suisse intl condensed"/>
      <family val="2"/>
      <scheme val="minor"/>
    </font>
    <font>
      <sz val="8"/>
      <color theme="1"/>
      <name val="Suisse intl condensed"/>
      <family val="2"/>
      <scheme val="minor"/>
    </font>
    <font>
      <sz val="10"/>
      <name val="Arial"/>
      <family val="2"/>
    </font>
    <font>
      <strike/>
      <sz val="9"/>
      <color rgb="FFFF0000"/>
      <name val="Suisse intl condensed"/>
      <family val="2"/>
      <scheme val="minor"/>
    </font>
    <font>
      <sz val="9"/>
      <color rgb="FFFF0000"/>
      <name val="Suisse intl condensed"/>
      <family val="2"/>
      <scheme val="minor"/>
    </font>
    <font>
      <b/>
      <sz val="9"/>
      <color theme="0" tint="-0.249977111117893"/>
      <name val="Suisse intl condensed"/>
      <family val="2"/>
      <scheme val="minor"/>
    </font>
    <font>
      <i/>
      <sz val="10"/>
      <color theme="1"/>
      <name val="Suisse intl condensed"/>
      <family val="2"/>
      <scheme val="minor"/>
    </font>
    <font>
      <b/>
      <sz val="8"/>
      <color theme="1"/>
      <name val="Suisse intl condensed"/>
      <family val="2"/>
      <scheme val="minor"/>
    </font>
    <font>
      <sz val="11"/>
      <color rgb="FF1F497D"/>
      <name val="Suisse intl condensed"/>
      <family val="2"/>
      <scheme val="minor"/>
    </font>
    <font>
      <b/>
      <sz val="10"/>
      <color theme="0"/>
      <name val="Suisse intl condensed"/>
      <family val="2"/>
      <scheme val="minor"/>
    </font>
    <font>
      <i/>
      <strike/>
      <sz val="11"/>
      <color rgb="FFFF0000"/>
      <name val="Suisse intl condensed"/>
      <family val="2"/>
      <scheme val="minor"/>
    </font>
    <font>
      <sz val="8.5"/>
      <name val="Suisse intl condensed"/>
      <family val="2"/>
      <scheme val="minor"/>
    </font>
    <font>
      <sz val="7"/>
      <color theme="1"/>
      <name val="Suisse intl condensed"/>
      <family val="2"/>
      <scheme val="minor"/>
    </font>
    <font>
      <b/>
      <sz val="12"/>
      <name val="Arial"/>
      <family val="2"/>
    </font>
    <font>
      <b/>
      <sz val="9"/>
      <color theme="1"/>
      <name val="Suisse intl condensed"/>
      <family val="2"/>
      <scheme val="minor"/>
    </font>
    <font>
      <b/>
      <sz val="11"/>
      <color theme="1"/>
      <name val="Suisse intl condensed"/>
      <family val="2"/>
      <scheme val="minor"/>
    </font>
    <font>
      <b/>
      <sz val="10"/>
      <color rgb="FF005FAC"/>
      <name val="Suisse intl condensed"/>
      <family val="2"/>
      <scheme val="minor"/>
    </font>
    <font>
      <sz val="12"/>
      <color theme="1"/>
      <name val="Suisse intl condensed"/>
      <family val="2"/>
      <scheme val="minor"/>
    </font>
    <font>
      <sz val="7.5"/>
      <color theme="1"/>
      <name val="Suisse intl condensed"/>
      <family val="2"/>
      <scheme val="minor"/>
    </font>
    <font>
      <sz val="7.5"/>
      <color theme="1"/>
      <name val="Segoe UI"/>
      <family val="2"/>
    </font>
    <font>
      <b/>
      <sz val="15"/>
      <color theme="8" tint="-0.499984740745262"/>
      <name val="Suisse intl condensed"/>
      <family val="2"/>
      <scheme val="minor"/>
    </font>
    <font>
      <b/>
      <sz val="15"/>
      <color theme="8" tint="-0.499984740745262"/>
      <name val="Suisse intl"/>
      <scheme val="major"/>
    </font>
    <font>
      <b/>
      <sz val="11"/>
      <color theme="8" tint="-0.499984740745262"/>
      <name val="Suisse intl"/>
      <scheme val="major"/>
    </font>
    <font>
      <b/>
      <sz val="11"/>
      <color theme="4" tint="0.249977111117893"/>
      <name val="Calibri"/>
      <family val="2"/>
    </font>
    <font>
      <u/>
      <sz val="9"/>
      <color theme="8" tint="-0.249977111117893"/>
      <name val="Suisse intl condensed"/>
      <scheme val="minor"/>
    </font>
    <font>
      <sz val="9"/>
      <color rgb="FF000000"/>
      <name val="Suisse intl"/>
      <scheme val="major"/>
    </font>
    <font>
      <sz val="10"/>
      <color rgb="FF000000"/>
      <name val="Suisse intl"/>
      <scheme val="major"/>
    </font>
    <font>
      <b/>
      <sz val="9"/>
      <name val="Suisse intl condensed"/>
      <family val="2"/>
      <scheme val="minor"/>
    </font>
    <font>
      <sz val="9"/>
      <name val="Suisse intl condensed"/>
      <family val="2"/>
      <scheme val="minor"/>
    </font>
    <font>
      <b/>
      <sz val="9"/>
      <color theme="0"/>
      <name val="Suisse intl condensed"/>
      <family val="2"/>
      <scheme val="minor"/>
    </font>
    <font>
      <b/>
      <sz val="9"/>
      <color rgb="FFE9E9E9"/>
      <name val="Suisse intl condensed"/>
      <family val="2"/>
      <scheme val="minor"/>
    </font>
    <font>
      <b/>
      <sz val="10"/>
      <color theme="8" tint="-0.499984740745262"/>
      <name val="Suisse intl condensed"/>
      <family val="2"/>
      <scheme val="minor"/>
    </font>
    <font>
      <b/>
      <sz val="9"/>
      <color theme="8" tint="-0.499984740745262"/>
      <name val="Suisse intl condensed"/>
      <family val="2"/>
      <scheme val="minor"/>
    </font>
    <font>
      <sz val="9"/>
      <color theme="8" tint="-0.499984740745262"/>
      <name val="Suisse intl condensed"/>
      <family val="2"/>
      <scheme val="minor"/>
    </font>
    <font>
      <sz val="10"/>
      <color theme="8" tint="-0.499984740745262"/>
      <name val="Suisse intl condensed"/>
      <family val="2"/>
      <scheme val="minor"/>
    </font>
    <font>
      <b/>
      <sz val="9"/>
      <color theme="8" tint="-0.499984740745262"/>
      <name val="Suisse intl condensed"/>
      <scheme val="minor"/>
    </font>
    <font>
      <sz val="9"/>
      <color theme="8" tint="-0.499984740745262"/>
      <name val="Suisse intl condensed"/>
      <scheme val="minor"/>
    </font>
    <font>
      <b/>
      <sz val="10"/>
      <color theme="1"/>
      <name val="Suisse intl condensed"/>
      <scheme val="minor"/>
    </font>
    <font>
      <b/>
      <sz val="9"/>
      <color theme="1"/>
      <name val="Suisse intl condensed"/>
      <scheme val="minor"/>
    </font>
    <font>
      <sz val="9"/>
      <color theme="1"/>
      <name val="Suisse intl condensed"/>
      <scheme val="minor"/>
    </font>
    <font>
      <b/>
      <sz val="9"/>
      <color rgb="FFE9E9E9"/>
      <name val="Suisse intl condensed"/>
      <scheme val="minor"/>
    </font>
    <font>
      <i/>
      <sz val="9"/>
      <color theme="1"/>
      <name val="Suisse intl condensed"/>
      <family val="2"/>
      <scheme val="minor"/>
    </font>
    <font>
      <sz val="9"/>
      <color rgb="FF000000"/>
      <name val="Suisse intl condensed"/>
      <scheme val="minor"/>
    </font>
    <font>
      <b/>
      <sz val="9"/>
      <color theme="0"/>
      <name val="Suisse intl condensed"/>
      <scheme val="minor"/>
    </font>
    <font>
      <i/>
      <sz val="9"/>
      <color rgb="FF000000"/>
      <name val="Suisse intl condensed"/>
      <scheme val="minor"/>
    </font>
    <font>
      <i/>
      <sz val="9"/>
      <color theme="1"/>
      <name val="Suisse intl condensed"/>
      <scheme val="minor"/>
    </font>
    <font>
      <sz val="9"/>
      <name val="Suisse intl condensed"/>
      <scheme val="minor"/>
    </font>
    <font>
      <i/>
      <sz val="9"/>
      <name val="Suisse intl condensed"/>
      <scheme val="minor"/>
    </font>
    <font>
      <b/>
      <sz val="9"/>
      <name val="Suisse intl condensed"/>
      <scheme val="minor"/>
    </font>
    <font>
      <b/>
      <i/>
      <sz val="9"/>
      <color rgb="FF000000"/>
      <name val="Suisse intl condensed"/>
      <scheme val="minor"/>
    </font>
    <font>
      <b/>
      <i/>
      <sz val="9"/>
      <color theme="1"/>
      <name val="Suisse intl condensed"/>
      <scheme val="minor"/>
    </font>
    <font>
      <b/>
      <sz val="9"/>
      <color rgb="FF000000"/>
      <name val="Suisse intl condensed"/>
      <scheme val="minor"/>
    </font>
    <font>
      <sz val="9"/>
      <color theme="0" tint="-0.249977111117893"/>
      <name val="Suisse intl condensed"/>
      <family val="2"/>
      <scheme val="minor"/>
    </font>
    <font>
      <sz val="9"/>
      <color theme="0" tint="-0.249977111117893"/>
      <name val="Suisse intl condensed"/>
      <scheme val="minor"/>
    </font>
    <font>
      <b/>
      <sz val="9"/>
      <color rgb="FF0B45E6"/>
      <name val="Suisse intl condensed"/>
      <scheme val="minor"/>
    </font>
    <font>
      <i/>
      <sz val="9"/>
      <color theme="9" tint="-0.249977111117893"/>
      <name val="Suisse intl condensed"/>
      <scheme val="minor"/>
    </font>
    <font>
      <b/>
      <sz val="14"/>
      <color rgb="FFFF0000"/>
      <name val="Suisse intl condensed"/>
      <family val="2"/>
      <scheme val="minor"/>
    </font>
    <font>
      <sz val="8"/>
      <name val="Arial"/>
      <family val="2"/>
    </font>
    <font>
      <b/>
      <sz val="10"/>
      <color theme="1"/>
      <name val="Suisse intl"/>
      <scheme val="major"/>
    </font>
    <font>
      <b/>
      <sz val="9"/>
      <color rgb="FF0B45E6"/>
      <name val="Suisse intl condensed"/>
      <family val="2"/>
      <scheme val="minor"/>
    </font>
    <font>
      <sz val="10"/>
      <color theme="1"/>
      <name val="Suisse intl condensed"/>
      <scheme val="minor"/>
    </font>
    <font>
      <b/>
      <sz val="10"/>
      <color theme="0"/>
      <name val="Suisse intl condensed"/>
      <scheme val="minor"/>
    </font>
    <font>
      <sz val="9"/>
      <color rgb="FF0B45E6"/>
      <name val="Suisse intl condensed"/>
      <scheme val="minor"/>
    </font>
    <font>
      <b/>
      <sz val="10"/>
      <color theme="8" tint="-0.499984740745262"/>
      <name val="Calibri"/>
      <family val="2"/>
    </font>
    <font>
      <sz val="10"/>
      <color theme="1"/>
      <name val="Suisse intl"/>
      <scheme val="major"/>
    </font>
    <font>
      <sz val="10"/>
      <color rgb="FF000000"/>
      <name val="Suisse intl condensed"/>
      <scheme val="minor"/>
    </font>
    <font>
      <b/>
      <sz val="9"/>
      <color theme="0" tint="-0.249977111117893"/>
      <name val="Suisse intl condensed"/>
      <scheme val="minor"/>
    </font>
    <font>
      <u/>
      <sz val="9"/>
      <color rgb="FF0563C1"/>
      <name val="Suisse intl condensed"/>
      <scheme val="minor"/>
    </font>
    <font>
      <u/>
      <sz val="9"/>
      <color theme="8" tint="-0.499984740745262"/>
      <name val="Suisse intl condensed"/>
      <scheme val="minor"/>
    </font>
    <font>
      <sz val="11"/>
      <color rgb="FF000000"/>
      <name val="Suisse intl"/>
      <scheme val="major"/>
    </font>
    <font>
      <sz val="11"/>
      <color rgb="FF000000"/>
      <name val="Suisse intl condensed"/>
      <scheme val="minor"/>
    </font>
    <font>
      <b/>
      <sz val="9"/>
      <color rgb="FFFFFFFF"/>
      <name val="Suisse intl condensed"/>
      <scheme val="minor"/>
    </font>
    <font>
      <sz val="9"/>
      <name val="Arial"/>
      <family val="2"/>
    </font>
    <font>
      <sz val="9"/>
      <color rgb="FF000000"/>
      <name val="Arial"/>
      <family val="2"/>
    </font>
    <font>
      <b/>
      <sz val="9"/>
      <color theme="0"/>
      <name val="Arial"/>
      <family val="2"/>
    </font>
    <font>
      <b/>
      <sz val="10"/>
      <name val="Suisse intl"/>
      <scheme val="major"/>
    </font>
    <font>
      <b/>
      <sz val="9"/>
      <name val="Verdana"/>
      <family val="2"/>
    </font>
    <font>
      <sz val="9"/>
      <name val="Verdana"/>
      <family val="2"/>
    </font>
    <font>
      <b/>
      <sz val="9"/>
      <color theme="8" tint="-0.499984740745262"/>
      <name val="Suisse intl"/>
      <scheme val="major"/>
    </font>
    <font>
      <b/>
      <sz val="11"/>
      <color rgb="FFFF0000"/>
      <name val="Calibri"/>
      <family val="2"/>
    </font>
    <font>
      <i/>
      <sz val="9"/>
      <name val="Verdana"/>
      <family val="2"/>
    </font>
    <font>
      <sz val="9"/>
      <color rgb="FF000000"/>
      <name val="Calibri"/>
      <family val="2"/>
    </font>
    <font>
      <b/>
      <sz val="9"/>
      <color rgb="FF000000"/>
      <name val="Calibri"/>
      <family val="2"/>
    </font>
    <font>
      <sz val="9"/>
      <color rgb="FF000000"/>
      <name val="Suisse intl condensed"/>
      <family val="2"/>
    </font>
    <font>
      <b/>
      <sz val="9"/>
      <color theme="1"/>
      <name val="Suisse intl"/>
    </font>
    <font>
      <sz val="9"/>
      <name val="Suisse intl"/>
    </font>
    <font>
      <sz val="9"/>
      <color rgb="FF000000"/>
      <name val="Suisse intl"/>
    </font>
    <font>
      <sz val="9"/>
      <color theme="1"/>
      <name val="Suisse intl"/>
    </font>
    <font>
      <b/>
      <sz val="9"/>
      <color rgb="FF2E5776"/>
      <name val="Suisse intl"/>
    </font>
    <font>
      <sz val="11"/>
      <name val="Suisse intl condensed"/>
      <family val="2"/>
      <scheme val="minor"/>
    </font>
    <font>
      <b/>
      <sz val="9"/>
      <name val="Suisse intl"/>
    </font>
    <font>
      <sz val="10"/>
      <color rgb="FF9C5700"/>
      <name val="Calibri"/>
      <family val="2"/>
    </font>
    <font>
      <b/>
      <sz val="9"/>
      <color theme="8" tint="-0.499984740745262"/>
      <name val="Suisse intl"/>
    </font>
    <font>
      <sz val="9"/>
      <color rgb="FFFF0000"/>
      <name val="Suisse intl"/>
    </font>
    <font>
      <u/>
      <sz val="9"/>
      <color theme="1"/>
      <name val="Suisse intl"/>
    </font>
    <font>
      <b/>
      <strike/>
      <sz val="9"/>
      <color rgb="FFFF0000"/>
      <name val="Suisse intl"/>
    </font>
    <font>
      <b/>
      <u/>
      <sz val="9"/>
      <name val="Suisse intl"/>
    </font>
    <font>
      <b/>
      <sz val="9"/>
      <color theme="4" tint="0.249977111117893"/>
      <name val="Suisse intl"/>
    </font>
    <font>
      <b/>
      <sz val="10"/>
      <color theme="1"/>
      <name val="Suisse intl"/>
    </font>
    <font>
      <b/>
      <sz val="10"/>
      <name val="Suisse intl"/>
    </font>
  </fonts>
  <fills count="20">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79998168889431442"/>
        <bgColor rgb="FFD3D3D3"/>
      </patternFill>
    </fill>
    <fill>
      <patternFill patternType="solid">
        <fgColor theme="0"/>
        <bgColor rgb="FFFFFFFF"/>
      </patternFill>
    </fill>
    <fill>
      <patternFill patternType="solid">
        <fgColor theme="0" tint="-4.9989318521683403E-2"/>
        <bgColor indexed="64"/>
      </patternFill>
    </fill>
    <fill>
      <patternFill patternType="solid">
        <fgColor theme="0"/>
        <bgColor rgb="FF000000"/>
      </patternFill>
    </fill>
    <fill>
      <patternFill patternType="solid">
        <fgColor rgb="FFFFFFFF"/>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0" tint="-0.249977111117893"/>
        <bgColor indexed="64"/>
      </patternFill>
    </fill>
    <fill>
      <patternFill patternType="solid">
        <fgColor theme="0" tint="-0.34998626667073579"/>
        <bgColor indexed="64"/>
      </patternFill>
    </fill>
  </fills>
  <borders count="92">
    <border>
      <left/>
      <right/>
      <top/>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style="thin">
        <color rgb="FF0B45E6"/>
      </left>
      <right/>
      <top/>
      <bottom/>
      <diagonal/>
    </border>
    <border>
      <left/>
      <right style="thin">
        <color rgb="FF0B45E6"/>
      </right>
      <top/>
      <bottom/>
      <diagonal/>
    </border>
    <border>
      <left/>
      <right/>
      <top style="thin">
        <color rgb="FFE9E9E9"/>
      </top>
      <bottom/>
      <diagonal/>
    </border>
    <border>
      <left style="thin">
        <color rgb="FF0B45E6"/>
      </left>
      <right style="thin">
        <color rgb="FF0B45E6"/>
      </right>
      <top/>
      <bottom/>
      <diagonal/>
    </border>
    <border>
      <left/>
      <right style="thin">
        <color rgb="FFE9E9E9"/>
      </right>
      <top/>
      <bottom style="thin">
        <color rgb="FFE9E9E9"/>
      </bottom>
      <diagonal/>
    </border>
    <border>
      <left style="thin">
        <color rgb="FFE9E9E9"/>
      </left>
      <right/>
      <top/>
      <bottom style="thin">
        <color rgb="FFE9E9E9"/>
      </bottom>
      <diagonal/>
    </border>
    <border>
      <left/>
      <right style="thin">
        <color rgb="FFE9E9E9"/>
      </right>
      <top style="thin">
        <color rgb="FFE9E9E9"/>
      </top>
      <bottom style="thin">
        <color rgb="FFE9E9E9"/>
      </bottom>
      <diagonal/>
    </border>
    <border>
      <left style="thin">
        <color rgb="FFE9E9E9"/>
      </left>
      <right/>
      <top style="thin">
        <color rgb="FFE9E9E9"/>
      </top>
      <bottom style="thin">
        <color rgb="FFE9E9E9"/>
      </bottom>
      <diagonal/>
    </border>
    <border>
      <left/>
      <right style="thin">
        <color rgb="FFE9E9E9"/>
      </right>
      <top style="thin">
        <color rgb="FFE9E9E9"/>
      </top>
      <bottom/>
      <diagonal/>
    </border>
    <border>
      <left style="thin">
        <color rgb="FFE9E9E9"/>
      </left>
      <right/>
      <top style="thin">
        <color rgb="FFE9E9E9"/>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right style="thin">
        <color rgb="FF0066FF"/>
      </right>
      <top/>
      <bottom/>
      <diagonal/>
    </border>
    <border>
      <left style="thin">
        <color rgb="FF0066FF"/>
      </left>
      <right/>
      <top/>
      <bottom/>
      <diagonal/>
    </border>
    <border>
      <left/>
      <right/>
      <top/>
      <bottom style="medium">
        <color theme="8" tint="-0.249977111117893"/>
      </bottom>
      <diagonal/>
    </border>
    <border>
      <left/>
      <right/>
      <top/>
      <bottom style="thin">
        <color theme="8" tint="-0.249977111117893"/>
      </bottom>
      <diagonal/>
    </border>
    <border>
      <left/>
      <right/>
      <top style="thin">
        <color theme="8" tint="-0.249977111117893"/>
      </top>
      <bottom style="thin">
        <color rgb="FF0B45E6"/>
      </bottom>
      <diagonal/>
    </border>
    <border>
      <left/>
      <right/>
      <top style="thin">
        <color theme="8" tint="-0.249977111117893"/>
      </top>
      <bottom style="thin">
        <color theme="8" tint="-0.249977111117893"/>
      </bottom>
      <diagonal/>
    </border>
    <border>
      <left/>
      <right/>
      <top style="thin">
        <color theme="8" tint="-0.249977111117893"/>
      </top>
      <bottom/>
      <diagonal/>
    </border>
    <border>
      <left/>
      <right/>
      <top style="thin">
        <color rgb="FF0B45E6"/>
      </top>
      <bottom style="thin">
        <color theme="8" tint="-0.249977111117893"/>
      </bottom>
      <diagonal/>
    </border>
    <border>
      <left/>
      <right style="thin">
        <color theme="8" tint="-0.249977111117893"/>
      </right>
      <top/>
      <bottom style="thin">
        <color theme="8" tint="-0.249977111117893"/>
      </bottom>
      <diagonal/>
    </border>
    <border>
      <left/>
      <right style="thin">
        <color theme="8" tint="-0.249977111117893"/>
      </right>
      <top/>
      <bottom/>
      <diagonal/>
    </border>
    <border>
      <left style="thin">
        <color theme="8" tint="-0.249977111117893"/>
      </left>
      <right/>
      <top/>
      <bottom style="thin">
        <color theme="8" tint="-0.249977111117893"/>
      </bottom>
      <diagonal/>
    </border>
    <border>
      <left style="thin">
        <color theme="8" tint="-0.249977111117893"/>
      </left>
      <right style="thin">
        <color theme="4"/>
      </right>
      <top/>
      <bottom/>
      <diagonal/>
    </border>
    <border>
      <left style="thin">
        <color theme="8" tint="-0.249977111117893"/>
      </left>
      <right style="thin">
        <color rgb="FF0066FF"/>
      </right>
      <top/>
      <bottom/>
      <diagonal/>
    </border>
    <border>
      <left style="thin">
        <color theme="8" tint="-0.249977111117893"/>
      </left>
      <right style="thin">
        <color theme="8" tint="-0.249977111117893"/>
      </right>
      <top/>
      <bottom style="thin">
        <color theme="8" tint="-0.249977111117893"/>
      </bottom>
      <diagonal/>
    </border>
    <border>
      <left style="thin">
        <color theme="4"/>
      </left>
      <right/>
      <top/>
      <bottom style="thin">
        <color theme="8" tint="-0.249977111117893"/>
      </bottom>
      <diagonal/>
    </border>
    <border>
      <left style="thin">
        <color theme="8" tint="-0.249977111117893"/>
      </left>
      <right/>
      <top/>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style="thin">
        <color theme="8" tint="-0.249977111117893"/>
      </top>
      <bottom style="thin">
        <color rgb="FF0066FF"/>
      </bottom>
      <diagonal/>
    </border>
    <border>
      <left style="thin">
        <color rgb="FF0B45E6"/>
      </left>
      <right style="thin">
        <color rgb="FF0B45E6"/>
      </right>
      <top style="thin">
        <color theme="8" tint="-0.249977111117893"/>
      </top>
      <bottom/>
      <diagonal/>
    </border>
    <border>
      <left style="thin">
        <color theme="8" tint="-0.249977111117893"/>
      </left>
      <right style="thin">
        <color rgb="FF0B45E6"/>
      </right>
      <top style="thin">
        <color theme="8" tint="-0.249977111117893"/>
      </top>
      <bottom/>
      <diagonal/>
    </border>
    <border>
      <left style="thin">
        <color theme="8" tint="-0.249977111117893"/>
      </left>
      <right style="thin">
        <color rgb="FF0B45E6"/>
      </right>
      <top/>
      <bottom/>
      <diagonal/>
    </border>
    <border>
      <left style="thin">
        <color rgb="FF0B45E6"/>
      </left>
      <right/>
      <top style="thin">
        <color theme="8" tint="-0.249977111117893"/>
      </top>
      <bottom/>
      <diagonal/>
    </border>
    <border>
      <left style="thin">
        <color rgb="FF0B45E6"/>
      </left>
      <right style="thin">
        <color theme="8" tint="-0.249977111117893"/>
      </right>
      <top style="thin">
        <color theme="8" tint="-0.249977111117893"/>
      </top>
      <bottom/>
      <diagonal/>
    </border>
    <border>
      <left style="thin">
        <color rgb="FF0B45E6"/>
      </left>
      <right style="thin">
        <color theme="8" tint="-0.249977111117893"/>
      </right>
      <top/>
      <bottom/>
      <diagonal/>
    </border>
    <border>
      <left style="thin">
        <color theme="8" tint="-0.249977111117893"/>
      </left>
      <right/>
      <top style="thin">
        <color rgb="FFE9E9E9"/>
      </top>
      <bottom/>
      <diagonal/>
    </border>
    <border>
      <left style="thin">
        <color theme="8" tint="-0.249977111117893"/>
      </left>
      <right/>
      <top style="thin">
        <color rgb="FFE9E9E9"/>
      </top>
      <bottom style="thin">
        <color theme="8" tint="-0.249977111117893"/>
      </bottom>
      <diagonal/>
    </border>
    <border>
      <left style="thin">
        <color theme="8" tint="-0.249977111117893"/>
      </left>
      <right/>
      <top/>
      <bottom style="thin">
        <color rgb="FFE9E9E9"/>
      </bottom>
      <diagonal/>
    </border>
    <border>
      <left style="thin">
        <color theme="8" tint="-0.249977111117893"/>
      </left>
      <right/>
      <top style="thin">
        <color theme="8" tint="-0.249977111117893"/>
      </top>
      <bottom style="thin">
        <color rgb="FFE9E9E9"/>
      </bottom>
      <diagonal/>
    </border>
    <border>
      <left style="thin">
        <color theme="8" tint="-0.249977111117893"/>
      </left>
      <right/>
      <top style="thin">
        <color rgb="FFE9E9E9"/>
      </top>
      <bottom style="thin">
        <color rgb="FFE9E9E9"/>
      </bottom>
      <diagonal/>
    </border>
    <border>
      <left style="thin">
        <color indexed="64"/>
      </left>
      <right style="thin">
        <color indexed="64"/>
      </right>
      <top style="thin">
        <color rgb="FF0B45E6"/>
      </top>
      <bottom/>
      <diagonal/>
    </border>
    <border>
      <left style="thin">
        <color indexed="64"/>
      </left>
      <right style="thin">
        <color indexed="64"/>
      </right>
      <top/>
      <bottom/>
      <diagonal/>
    </border>
    <border>
      <left style="thin">
        <color theme="1" tint="0.34998626667073579"/>
      </left>
      <right/>
      <top/>
      <bottom/>
      <diagonal/>
    </border>
    <border>
      <left style="thin">
        <color theme="1" tint="0.34998626667073579"/>
      </left>
      <right style="thin">
        <color indexed="64"/>
      </right>
      <top/>
      <bottom/>
      <diagonal/>
    </border>
    <border>
      <left/>
      <right/>
      <top style="thin">
        <color theme="4"/>
      </top>
      <bottom style="thin">
        <color rgb="FF0B45E6"/>
      </bottom>
      <diagonal/>
    </border>
    <border>
      <left/>
      <right/>
      <top/>
      <bottom style="thin">
        <color rgb="FF0070C0"/>
      </bottom>
      <diagonal/>
    </border>
    <border>
      <left/>
      <right/>
      <top style="thin">
        <color rgb="FF0070C0"/>
      </top>
      <bottom style="thin">
        <color rgb="FF0070C0"/>
      </bottom>
      <diagonal/>
    </border>
    <border>
      <left/>
      <right/>
      <top style="thin">
        <color theme="8" tint="-0.249977111117893"/>
      </top>
      <bottom style="thin">
        <color theme="9" tint="-0.499984740745262"/>
      </bottom>
      <diagonal/>
    </border>
    <border>
      <left/>
      <right/>
      <top/>
      <bottom style="thin">
        <color theme="8"/>
      </bottom>
      <diagonal/>
    </border>
    <border>
      <left/>
      <right/>
      <top style="thin">
        <color theme="8"/>
      </top>
      <bottom/>
      <diagonal/>
    </border>
    <border>
      <left/>
      <right/>
      <top style="thin">
        <color theme="8" tint="-0.249977111117893"/>
      </top>
      <bottom style="thin">
        <color indexed="64"/>
      </bottom>
      <diagonal/>
    </border>
    <border>
      <left/>
      <right/>
      <top style="thin">
        <color rgb="FF0070C0"/>
      </top>
      <bottom/>
      <diagonal/>
    </border>
    <border>
      <left/>
      <right/>
      <top style="thin">
        <color rgb="FF2F75B5"/>
      </top>
      <bottom/>
      <diagonal/>
    </border>
    <border>
      <left/>
      <right/>
      <top style="thin">
        <color rgb="FF0070C0"/>
      </top>
      <bottom style="thin">
        <color rgb="FF2F75B5"/>
      </bottom>
      <diagonal/>
    </border>
    <border>
      <left/>
      <right/>
      <top/>
      <bottom style="thin">
        <color rgb="FF4583AF"/>
      </bottom>
      <diagonal/>
    </border>
    <border>
      <left/>
      <right style="thin">
        <color theme="4"/>
      </right>
      <top/>
      <bottom style="thin">
        <color rgb="FF4583AF"/>
      </bottom>
      <diagonal/>
    </border>
    <border>
      <left/>
      <right style="thin">
        <color indexed="64"/>
      </right>
      <top style="thin">
        <color indexed="64"/>
      </top>
      <bottom/>
      <diagonal/>
    </border>
    <border>
      <left/>
      <right/>
      <top style="thin">
        <color theme="4"/>
      </top>
      <bottom style="thin">
        <color theme="4"/>
      </bottom>
      <diagonal/>
    </border>
    <border>
      <left/>
      <right style="thin">
        <color indexed="64"/>
      </right>
      <top/>
      <bottom/>
      <diagonal/>
    </border>
    <border>
      <left/>
      <right/>
      <top style="thin">
        <color theme="4"/>
      </top>
      <bottom/>
      <diagonal/>
    </border>
    <border>
      <left/>
      <right/>
      <top style="thin">
        <color rgb="FF4583AF"/>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theme="4"/>
      </top>
      <bottom/>
      <diagonal/>
    </border>
    <border>
      <left style="medium">
        <color indexed="64"/>
      </left>
      <right/>
      <top/>
      <bottom style="thin">
        <color theme="4"/>
      </bottom>
      <diagonal/>
    </border>
    <border>
      <left/>
      <right style="thin">
        <color indexed="64"/>
      </right>
      <top/>
      <bottom style="thin">
        <color theme="4"/>
      </bottom>
      <diagonal/>
    </border>
    <border>
      <left style="thin">
        <color indexed="64"/>
      </left>
      <right/>
      <top/>
      <bottom style="thin">
        <color theme="4"/>
      </bottom>
      <diagonal/>
    </border>
    <border>
      <left/>
      <right style="thin">
        <color indexed="64"/>
      </right>
      <top style="thin">
        <color theme="4"/>
      </top>
      <bottom style="thin">
        <color theme="4"/>
      </bottom>
      <diagonal/>
    </border>
    <border>
      <left style="thin">
        <color indexed="64"/>
      </left>
      <right style="thin">
        <color indexed="64"/>
      </right>
      <top style="thin">
        <color indexed="64"/>
      </top>
      <bottom/>
      <diagonal/>
    </border>
    <border>
      <left style="thick">
        <color indexed="64"/>
      </left>
      <right/>
      <top/>
      <bottom/>
      <diagonal/>
    </border>
    <border>
      <left style="thin">
        <color indexed="64"/>
      </left>
      <right style="thick">
        <color indexed="64"/>
      </right>
      <top/>
      <bottom/>
      <diagonal/>
    </border>
    <border>
      <left/>
      <right style="thin">
        <color indexed="64"/>
      </right>
      <top style="thin">
        <color rgb="FF0B45E6"/>
      </top>
      <bottom/>
      <diagonal/>
    </border>
    <border>
      <left style="thin">
        <color indexed="64"/>
      </left>
      <right style="thick">
        <color indexed="64"/>
      </right>
      <top style="thin">
        <color rgb="FF0B45E6"/>
      </top>
      <bottom/>
      <diagonal/>
    </border>
    <border>
      <left/>
      <right/>
      <top style="thin">
        <color theme="4"/>
      </top>
      <bottom style="thin">
        <color indexed="64"/>
      </bottom>
      <diagonal/>
    </border>
    <border>
      <left/>
      <right style="thin">
        <color indexed="64"/>
      </right>
      <top style="thin">
        <color rgb="FF4583AF"/>
      </top>
      <bottom style="thin">
        <color rgb="FF4583AF"/>
      </bottom>
      <diagonal/>
    </border>
    <border>
      <left/>
      <right style="thin">
        <color indexed="64"/>
      </right>
      <top/>
      <bottom style="thin">
        <color rgb="FF4583AF"/>
      </bottom>
      <diagonal/>
    </border>
  </borders>
  <cellStyleXfs count="25">
    <xf numFmtId="0" fontId="0" fillId="0" borderId="0"/>
    <xf numFmtId="41" fontId="9" fillId="0" borderId="0" applyFont="0" applyFill="0" applyBorder="0" applyAlignment="0" applyProtection="0"/>
    <xf numFmtId="9" fontId="9" fillId="0" borderId="0" applyFont="0" applyFill="0" applyBorder="0" applyAlignment="0" applyProtection="0"/>
    <xf numFmtId="0" fontId="10" fillId="2" borderId="0" applyNumberFormat="0" applyBorder="0" applyAlignment="0" applyProtection="0"/>
    <xf numFmtId="0" fontId="11" fillId="0" borderId="0" applyNumberFormat="0" applyFill="0" applyBorder="0" applyAlignment="0" applyProtection="0"/>
    <xf numFmtId="0" fontId="12" fillId="0" borderId="0" applyNumberFormat="0" applyBorder="0" applyProtection="0"/>
    <xf numFmtId="0" fontId="12" fillId="0" borderId="0" applyNumberFormat="0" applyBorder="0" applyProtection="0">
      <alignment vertical="center"/>
    </xf>
    <xf numFmtId="0" fontId="13" fillId="0" borderId="0" applyNumberFormat="0" applyBorder="0" applyProtection="0">
      <alignment horizontal="left"/>
    </xf>
    <xf numFmtId="0" fontId="8" fillId="0" borderId="0"/>
    <xf numFmtId="0" fontId="27" fillId="0" borderId="0"/>
    <xf numFmtId="0" fontId="18" fillId="0" borderId="0" applyNumberFormat="0" applyFill="0" applyBorder="0" applyAlignment="0" applyProtection="0"/>
    <xf numFmtId="0" fontId="27" fillId="0" borderId="0"/>
    <xf numFmtId="169" fontId="36" fillId="0" borderId="0">
      <alignment horizontal="right"/>
    </xf>
    <xf numFmtId="0" fontId="27" fillId="0" borderId="0">
      <alignment vertical="center"/>
    </xf>
    <xf numFmtId="3" fontId="27" fillId="7" borderId="15" applyFont="0">
      <alignment horizontal="right" vertical="center"/>
      <protection locked="0"/>
    </xf>
    <xf numFmtId="0" fontId="38" fillId="0" borderId="0" applyNumberFormat="0" applyFill="0" applyBorder="0" applyAlignment="0" applyProtection="0"/>
    <xf numFmtId="41" fontId="6" fillId="0" borderId="0" applyFont="0" applyFill="0" applyBorder="0" applyAlignment="0" applyProtection="0"/>
    <xf numFmtId="0" fontId="27" fillId="0" borderId="0"/>
    <xf numFmtId="9" fontId="5" fillId="0" borderId="0" applyFont="0" applyFill="0" applyBorder="0" applyAlignment="0" applyProtection="0"/>
    <xf numFmtId="0" fontId="3" fillId="0" borderId="0"/>
    <xf numFmtId="4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16" fillId="2" borderId="0" applyNumberFormat="0" applyBorder="0" applyAlignment="0" applyProtection="0"/>
  </cellStyleXfs>
  <cellXfs count="1334">
    <xf numFmtId="0" fontId="0" fillId="0" borderId="0" xfId="0"/>
    <xf numFmtId="0" fontId="14" fillId="3" borderId="0" xfId="5" applyFont="1" applyFill="1" applyAlignment="1" applyProtection="1">
      <alignment horizontal="left"/>
    </xf>
    <xf numFmtId="0" fontId="14" fillId="3" borderId="0" xfId="5" applyFont="1" applyFill="1" applyProtection="1"/>
    <xf numFmtId="0" fontId="0" fillId="0" borderId="0" xfId="0" applyAlignment="1">
      <alignment horizontal="center"/>
    </xf>
    <xf numFmtId="0" fontId="15" fillId="0" borderId="0" xfId="4" applyFont="1" applyFill="1" applyAlignment="1">
      <alignment horizontal="left" vertical="center"/>
    </xf>
    <xf numFmtId="0" fontId="16" fillId="0" borderId="0" xfId="0" applyFont="1"/>
    <xf numFmtId="0" fontId="15" fillId="3" borderId="0" xfId="4" applyFont="1" applyFill="1" applyAlignment="1">
      <alignment horizontal="left"/>
    </xf>
    <xf numFmtId="0" fontId="16" fillId="3" borderId="0" xfId="0" applyFont="1" applyFill="1" applyAlignment="1">
      <alignment horizontal="left"/>
    </xf>
    <xf numFmtId="0" fontId="0" fillId="3" borderId="0" xfId="0" applyFill="1"/>
    <xf numFmtId="0" fontId="16" fillId="0" borderId="0" xfId="6" applyFont="1" applyProtection="1">
      <alignment vertical="center"/>
    </xf>
    <xf numFmtId="0" fontId="19" fillId="0" borderId="0" xfId="0" applyFont="1"/>
    <xf numFmtId="0" fontId="21" fillId="0" borderId="0" xfId="0" applyFont="1" applyAlignment="1">
      <alignment vertical="center" wrapText="1"/>
    </xf>
    <xf numFmtId="0" fontId="21" fillId="0" borderId="0" xfId="0" applyFont="1" applyAlignment="1">
      <alignment horizontal="left" vertical="center" wrapText="1"/>
    </xf>
    <xf numFmtId="0" fontId="16" fillId="0" borderId="0" xfId="0" applyFont="1" applyAlignment="1">
      <alignment horizontal="left"/>
    </xf>
    <xf numFmtId="0" fontId="22" fillId="0" borderId="0" xfId="0" applyFont="1"/>
    <xf numFmtId="0" fontId="24" fillId="0" borderId="0" xfId="0" applyFont="1" applyAlignment="1">
      <alignment vertical="center" wrapText="1"/>
    </xf>
    <xf numFmtId="0" fontId="24" fillId="0" borderId="0" xfId="0" applyFont="1" applyAlignment="1">
      <alignment horizontal="justify" vertical="center" wrapText="1"/>
    </xf>
    <xf numFmtId="0" fontId="21" fillId="0" borderId="0" xfId="0" applyFont="1" applyAlignment="1">
      <alignment horizontal="justify" vertical="center" wrapText="1"/>
    </xf>
    <xf numFmtId="0" fontId="25" fillId="0" borderId="0" xfId="0" applyFont="1"/>
    <xf numFmtId="0" fontId="22" fillId="0" borderId="0" xfId="0" applyFont="1" applyAlignment="1">
      <alignment horizontal="left"/>
    </xf>
    <xf numFmtId="0" fontId="24" fillId="0" borderId="0" xfId="0" applyFont="1" applyAlignment="1">
      <alignment horizontal="left" vertical="center" wrapText="1"/>
    </xf>
    <xf numFmtId="0" fontId="19" fillId="0" borderId="0" xfId="0" applyFont="1" applyAlignment="1">
      <alignment horizontal="left"/>
    </xf>
    <xf numFmtId="0" fontId="22" fillId="0" borderId="0" xfId="0" applyFont="1" applyAlignment="1">
      <alignment vertical="top"/>
    </xf>
    <xf numFmtId="41" fontId="19" fillId="4" borderId="0" xfId="1" applyFont="1" applyFill="1"/>
    <xf numFmtId="41" fontId="24" fillId="0" borderId="0" xfId="1" applyFont="1" applyBorder="1" applyAlignment="1">
      <alignment horizontal="center" vertical="center" wrapText="1"/>
    </xf>
    <xf numFmtId="0" fontId="30" fillId="0" borderId="0" xfId="8" applyFont="1" applyAlignment="1">
      <alignment horizontal="left"/>
    </xf>
    <xf numFmtId="11" fontId="19" fillId="0" borderId="0" xfId="0" applyNumberFormat="1" applyFont="1"/>
    <xf numFmtId="0" fontId="19" fillId="0" borderId="0" xfId="0" applyFont="1" applyAlignment="1">
      <alignment horizontal="center"/>
    </xf>
    <xf numFmtId="0" fontId="19" fillId="0" borderId="0" xfId="0" applyFont="1" applyAlignment="1">
      <alignment vertical="center"/>
    </xf>
    <xf numFmtId="0" fontId="19" fillId="0" borderId="0" xfId="0" applyFont="1" applyAlignment="1">
      <alignment horizontal="left" vertical="top"/>
    </xf>
    <xf numFmtId="3" fontId="19" fillId="0" borderId="0" xfId="0" applyNumberFormat="1" applyFont="1"/>
    <xf numFmtId="3" fontId="19" fillId="0" borderId="0" xfId="0" applyNumberFormat="1" applyFont="1" applyAlignment="1">
      <alignment horizontal="left" vertical="top"/>
    </xf>
    <xf numFmtId="0" fontId="26" fillId="0" borderId="0" xfId="0" applyFont="1"/>
    <xf numFmtId="0" fontId="26" fillId="0" borderId="0" xfId="0" applyFont="1" applyAlignment="1">
      <alignment horizontal="left"/>
    </xf>
    <xf numFmtId="3" fontId="26" fillId="0" borderId="0" xfId="0" applyNumberFormat="1" applyFont="1"/>
    <xf numFmtId="3" fontId="32" fillId="0" borderId="0" xfId="0" applyNumberFormat="1" applyFont="1"/>
    <xf numFmtId="4" fontId="19" fillId="0" borderId="0" xfId="0" applyNumberFormat="1" applyFont="1"/>
    <xf numFmtId="3" fontId="33" fillId="0" borderId="0" xfId="0" applyNumberFormat="1" applyFont="1"/>
    <xf numFmtId="0" fontId="19" fillId="4" borderId="0" xfId="0" applyFont="1" applyFill="1"/>
    <xf numFmtId="0" fontId="19" fillId="4" borderId="0" xfId="0" applyFont="1" applyFill="1" applyAlignment="1">
      <alignment horizontal="left" vertical="top"/>
    </xf>
    <xf numFmtId="0" fontId="34" fillId="0" borderId="0" xfId="10" applyFont="1" applyFill="1" applyAlignment="1">
      <alignment horizontal="center" vertical="center"/>
    </xf>
    <xf numFmtId="0" fontId="31" fillId="0" borderId="0" xfId="0" applyFont="1" applyAlignment="1">
      <alignment vertical="center"/>
    </xf>
    <xf numFmtId="9" fontId="19" fillId="0" borderId="0" xfId="0" applyNumberFormat="1" applyFont="1"/>
    <xf numFmtId="0" fontId="19" fillId="4" borderId="0" xfId="0" applyFont="1" applyFill="1" applyAlignment="1">
      <alignment horizontal="center"/>
    </xf>
    <xf numFmtId="0" fontId="0" fillId="4" borderId="0" xfId="0" applyFill="1"/>
    <xf numFmtId="0" fontId="22" fillId="0" borderId="0" xfId="0" applyFont="1" applyAlignment="1">
      <alignment vertical="center"/>
    </xf>
    <xf numFmtId="0" fontId="8" fillId="4" borderId="0" xfId="0" applyFont="1" applyFill="1"/>
    <xf numFmtId="3" fontId="23" fillId="4" borderId="0" xfId="0" applyNumberFormat="1" applyFont="1" applyFill="1" applyAlignment="1">
      <alignment vertical="top"/>
    </xf>
    <xf numFmtId="0" fontId="23" fillId="4" borderId="0" xfId="0" applyFont="1" applyFill="1"/>
    <xf numFmtId="0" fontId="22" fillId="4" borderId="0" xfId="0" applyFont="1" applyFill="1"/>
    <xf numFmtId="3" fontId="23" fillId="4" borderId="0" xfId="0" applyNumberFormat="1" applyFont="1" applyFill="1"/>
    <xf numFmtId="0" fontId="37" fillId="4" borderId="0" xfId="0" applyFont="1" applyFill="1"/>
    <xf numFmtId="3" fontId="22" fillId="4" borderId="0" xfId="0" applyNumberFormat="1" applyFont="1" applyFill="1" applyAlignment="1">
      <alignment vertical="top"/>
    </xf>
    <xf numFmtId="49" fontId="0" fillId="0" borderId="0" xfId="0" applyNumberFormat="1"/>
    <xf numFmtId="0" fontId="17" fillId="0" borderId="0" xfId="0" applyFont="1" applyAlignment="1">
      <alignment vertical="center"/>
    </xf>
    <xf numFmtId="0" fontId="23" fillId="0" borderId="0" xfId="0" applyFont="1" applyAlignment="1">
      <alignment vertical="center"/>
    </xf>
    <xf numFmtId="0" fontId="19" fillId="0" borderId="0" xfId="0" applyFont="1" applyAlignment="1">
      <alignment horizontal="left" vertical="center"/>
    </xf>
    <xf numFmtId="0" fontId="7" fillId="4" borderId="0" xfId="0" applyFont="1" applyFill="1"/>
    <xf numFmtId="0" fontId="34" fillId="4" borderId="0" xfId="5" applyFont="1" applyFill="1" applyBorder="1"/>
    <xf numFmtId="0" fontId="34" fillId="4" borderId="0" xfId="5" applyFont="1" applyFill="1" applyBorder="1" applyAlignment="1">
      <alignment horizontal="right"/>
    </xf>
    <xf numFmtId="0" fontId="40" fillId="4" borderId="0" xfId="0" applyFont="1" applyFill="1"/>
    <xf numFmtId="0" fontId="0" fillId="0" borderId="0" xfId="0" applyAlignment="1">
      <alignment horizontal="left"/>
    </xf>
    <xf numFmtId="0" fontId="23" fillId="0" borderId="0" xfId="0" applyFont="1"/>
    <xf numFmtId="0" fontId="16" fillId="0" borderId="0" xfId="0" applyFont="1" applyAlignment="1">
      <alignment horizontal="center"/>
    </xf>
    <xf numFmtId="164" fontId="24" fillId="0" borderId="0" xfId="2" applyNumberFormat="1" applyFont="1" applyBorder="1" applyAlignment="1">
      <alignment horizontal="right" vertical="center" wrapText="1"/>
    </xf>
    <xf numFmtId="9" fontId="24" fillId="0" borderId="0" xfId="2" applyFont="1" applyBorder="1" applyAlignment="1">
      <alignment horizontal="right" vertical="center" wrapText="1"/>
    </xf>
    <xf numFmtId="0" fontId="17" fillId="0" borderId="0" xfId="0" applyFont="1" applyAlignment="1">
      <alignment horizontal="left"/>
    </xf>
    <xf numFmtId="0" fontId="0" fillId="4" borderId="0" xfId="0" applyFill="1" applyAlignment="1">
      <alignment horizontal="center"/>
    </xf>
    <xf numFmtId="41" fontId="24" fillId="0" borderId="0" xfId="1" applyFont="1" applyBorder="1" applyAlignment="1">
      <alignment horizontal="right" vertical="center" wrapText="1"/>
    </xf>
    <xf numFmtId="41" fontId="19" fillId="4" borderId="0" xfId="1" applyFont="1" applyFill="1" applyAlignment="1">
      <alignment horizontal="right"/>
    </xf>
    <xf numFmtId="0" fontId="4" fillId="4" borderId="0" xfId="0" applyFont="1" applyFill="1"/>
    <xf numFmtId="0" fontId="20" fillId="0" borderId="0" xfId="0" applyFont="1" applyAlignment="1">
      <alignment vertical="center"/>
    </xf>
    <xf numFmtId="0" fontId="42" fillId="0" borderId="0" xfId="0" applyFont="1"/>
    <xf numFmtId="0" fontId="43" fillId="0" borderId="0" xfId="0" applyFont="1" applyAlignment="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41" fontId="0" fillId="0" borderId="0" xfId="1" applyFont="1" applyBorder="1"/>
    <xf numFmtId="164" fontId="19" fillId="4" borderId="0" xfId="1" applyNumberFormat="1" applyFont="1" applyFill="1"/>
    <xf numFmtId="164" fontId="24" fillId="0" borderId="0" xfId="2" applyNumberFormat="1" applyFont="1" applyFill="1" applyBorder="1" applyAlignment="1">
      <alignment horizontal="right" vertical="center" wrapText="1"/>
    </xf>
    <xf numFmtId="164" fontId="19" fillId="0" borderId="0" xfId="1" applyNumberFormat="1" applyFont="1" applyFill="1" applyAlignment="1">
      <alignment horizontal="right"/>
    </xf>
    <xf numFmtId="0" fontId="47" fillId="3" borderId="18" xfId="0" applyFont="1" applyFill="1" applyBorder="1" applyAlignment="1">
      <alignment vertical="center"/>
    </xf>
    <xf numFmtId="0" fontId="48" fillId="3" borderId="18" xfId="0" applyFont="1" applyFill="1" applyBorder="1" applyAlignment="1">
      <alignment vertical="center"/>
    </xf>
    <xf numFmtId="0" fontId="47" fillId="3" borderId="18" xfId="0" applyFont="1" applyFill="1" applyBorder="1" applyAlignment="1">
      <alignment horizontal="center" vertical="center"/>
    </xf>
    <xf numFmtId="0" fontId="48" fillId="3" borderId="0" xfId="0" applyFont="1" applyFill="1" applyAlignment="1">
      <alignment vertical="center"/>
    </xf>
    <xf numFmtId="0" fontId="49" fillId="3" borderId="0" xfId="4" applyFont="1" applyFill="1" applyAlignment="1">
      <alignment horizontal="left" vertical="center"/>
    </xf>
    <xf numFmtId="0" fontId="47" fillId="3" borderId="0" xfId="0" applyFont="1" applyFill="1" applyAlignment="1">
      <alignment vertical="center"/>
    </xf>
    <xf numFmtId="0" fontId="47" fillId="3" borderId="0" xfId="0" applyFont="1" applyFill="1" applyAlignment="1">
      <alignment horizontal="center" vertical="center"/>
    </xf>
    <xf numFmtId="0" fontId="50" fillId="0" borderId="0" xfId="0" applyFont="1"/>
    <xf numFmtId="0" fontId="17" fillId="0" borderId="0" xfId="0" applyFont="1"/>
    <xf numFmtId="0" fontId="34" fillId="8" borderId="0" xfId="10" applyFont="1" applyFill="1" applyAlignment="1">
      <alignment horizontal="center" vertical="center"/>
    </xf>
    <xf numFmtId="0" fontId="54" fillId="8" borderId="0" xfId="10" applyFont="1" applyFill="1" applyAlignment="1">
      <alignment horizontal="center" vertical="center"/>
    </xf>
    <xf numFmtId="41" fontId="39" fillId="4" borderId="21" xfId="1" applyFont="1" applyFill="1" applyBorder="1" applyAlignment="1">
      <alignment vertical="top"/>
    </xf>
    <xf numFmtId="0" fontId="17" fillId="0" borderId="22" xfId="0" applyFont="1" applyBorder="1"/>
    <xf numFmtId="0" fontId="39" fillId="0" borderId="0" xfId="0" applyFont="1"/>
    <xf numFmtId="0" fontId="17" fillId="0" borderId="0" xfId="0" applyFont="1" applyAlignment="1">
      <alignment horizontal="center"/>
    </xf>
    <xf numFmtId="0" fontId="39" fillId="0" borderId="0" xfId="0" applyFont="1" applyAlignment="1">
      <alignment vertical="top"/>
    </xf>
    <xf numFmtId="0" fontId="23" fillId="0" borderId="0" xfId="0" applyFont="1" applyAlignment="1">
      <alignment vertical="top"/>
    </xf>
    <xf numFmtId="1" fontId="23" fillId="0" borderId="0" xfId="0" applyNumberFormat="1" applyFont="1" applyAlignment="1">
      <alignment horizontal="left" vertical="top"/>
    </xf>
    <xf numFmtId="164" fontId="23" fillId="0" borderId="0" xfId="0" applyNumberFormat="1" applyFont="1"/>
    <xf numFmtId="3" fontId="23" fillId="0" borderId="0" xfId="0" applyNumberFormat="1" applyFont="1"/>
    <xf numFmtId="0" fontId="23" fillId="0" borderId="0" xfId="8" applyFont="1"/>
    <xf numFmtId="0" fontId="23" fillId="4" borderId="0" xfId="8" applyFont="1" applyFill="1"/>
    <xf numFmtId="0" fontId="23" fillId="0" borderId="0" xfId="8" applyFont="1" applyAlignment="1">
      <alignment horizontal="left"/>
    </xf>
    <xf numFmtId="0" fontId="53" fillId="0" borderId="0" xfId="8" applyFont="1" applyAlignment="1">
      <alignment horizontal="center" vertical="center" wrapText="1"/>
    </xf>
    <xf numFmtId="0" fontId="23" fillId="4" borderId="0" xfId="8" applyFont="1" applyFill="1" applyAlignment="1">
      <alignment horizontal="left"/>
    </xf>
    <xf numFmtId="0" fontId="17" fillId="4" borderId="0" xfId="0" applyFont="1" applyFill="1" applyAlignment="1">
      <alignment horizontal="left"/>
    </xf>
    <xf numFmtId="0" fontId="53" fillId="0" borderId="0" xfId="8" applyFont="1" applyAlignment="1">
      <alignment horizontal="left" vertical="center"/>
    </xf>
    <xf numFmtId="0" fontId="53" fillId="0" borderId="0" xfId="8" applyFont="1" applyAlignment="1">
      <alignment horizontal="justify" vertical="center"/>
    </xf>
    <xf numFmtId="41" fontId="53" fillId="0" borderId="0" xfId="1" applyFont="1" applyFill="1" applyBorder="1" applyAlignment="1">
      <alignment vertical="center"/>
    </xf>
    <xf numFmtId="0" fontId="53" fillId="0" borderId="0" xfId="8" applyFont="1" applyAlignment="1">
      <alignment vertical="center" wrapText="1"/>
    </xf>
    <xf numFmtId="0" fontId="23" fillId="0" borderId="0" xfId="8" applyFont="1" applyAlignment="1">
      <alignment vertical="center"/>
    </xf>
    <xf numFmtId="0" fontId="17" fillId="4" borderId="0" xfId="0" applyFont="1" applyFill="1"/>
    <xf numFmtId="41" fontId="53" fillId="0" borderId="0" xfId="1" applyFont="1" applyFill="1" applyAlignment="1">
      <alignment vertical="center"/>
    </xf>
    <xf numFmtId="0" fontId="53" fillId="0" borderId="0" xfId="8" applyFont="1" applyAlignment="1">
      <alignment horizontal="justify" vertical="center" wrapText="1"/>
    </xf>
    <xf numFmtId="0" fontId="29" fillId="4" borderId="0" xfId="8" applyFont="1" applyFill="1" applyAlignment="1">
      <alignment wrapText="1"/>
    </xf>
    <xf numFmtId="0" fontId="53" fillId="0" borderId="0" xfId="8" applyFont="1" applyAlignment="1">
      <alignment vertical="center"/>
    </xf>
    <xf numFmtId="41" fontId="53" fillId="0" borderId="0" xfId="1" applyFont="1" applyAlignment="1">
      <alignment vertical="center"/>
    </xf>
    <xf numFmtId="0" fontId="52" fillId="0" borderId="0" xfId="8" applyFont="1" applyAlignment="1">
      <alignment vertical="center"/>
    </xf>
    <xf numFmtId="164" fontId="53" fillId="0" borderId="0" xfId="2" applyNumberFormat="1" applyFont="1" applyFill="1" applyBorder="1" applyAlignment="1">
      <alignment vertical="center"/>
    </xf>
    <xf numFmtId="9" fontId="53" fillId="0" borderId="0" xfId="2" applyFont="1" applyFill="1" applyBorder="1" applyAlignment="1">
      <alignment vertical="center" wrapText="1"/>
    </xf>
    <xf numFmtId="0" fontId="53" fillId="0" borderId="0" xfId="8" applyFont="1" applyAlignment="1">
      <alignment horizontal="left" vertical="center" wrapText="1" indent="1"/>
    </xf>
    <xf numFmtId="41" fontId="53" fillId="0" borderId="0" xfId="1" applyFont="1" applyFill="1" applyBorder="1" applyAlignment="1">
      <alignment horizontal="center" vertical="center"/>
    </xf>
    <xf numFmtId="0" fontId="23" fillId="0" borderId="0" xfId="8" applyFont="1" applyAlignment="1">
      <alignment horizontal="left" vertical="center"/>
    </xf>
    <xf numFmtId="0" fontId="53" fillId="0" borderId="0" xfId="8" applyFont="1" applyAlignment="1">
      <alignment horizontal="left"/>
    </xf>
    <xf numFmtId="0" fontId="57" fillId="10" borderId="0" xfId="3" applyFont="1" applyFill="1" applyBorder="1" applyAlignment="1">
      <alignment horizontal="center" wrapText="1"/>
    </xf>
    <xf numFmtId="1" fontId="39" fillId="0" borderId="20" xfId="0" applyNumberFormat="1" applyFont="1" applyBorder="1" applyAlignment="1">
      <alignment horizontal="left" vertical="center"/>
    </xf>
    <xf numFmtId="1" fontId="39" fillId="0" borderId="21" xfId="0" applyNumberFormat="1" applyFont="1" applyBorder="1" applyAlignment="1">
      <alignment horizontal="left" vertical="center"/>
    </xf>
    <xf numFmtId="1" fontId="39" fillId="0" borderId="22" xfId="0" applyNumberFormat="1" applyFont="1" applyBorder="1" applyAlignment="1">
      <alignment horizontal="left" vertical="center"/>
    </xf>
    <xf numFmtId="0" fontId="39" fillId="0" borderId="22" xfId="0" applyFont="1" applyBorder="1" applyAlignment="1">
      <alignment vertical="top"/>
    </xf>
    <xf numFmtId="41" fontId="39" fillId="4" borderId="0" xfId="1" applyFont="1" applyFill="1" applyBorder="1" applyAlignment="1">
      <alignment vertical="top"/>
    </xf>
    <xf numFmtId="3" fontId="39" fillId="4" borderId="21" xfId="0" applyNumberFormat="1" applyFont="1" applyFill="1" applyBorder="1" applyAlignment="1">
      <alignment vertical="top"/>
    </xf>
    <xf numFmtId="0" fontId="53" fillId="0" borderId="19" xfId="8" applyFont="1" applyBorder="1" applyAlignment="1">
      <alignment horizontal="justify" vertical="center" wrapText="1"/>
    </xf>
    <xf numFmtId="0" fontId="53" fillId="0" borderId="19" xfId="8" applyFont="1" applyBorder="1" applyAlignment="1">
      <alignment horizontal="center" vertical="center" wrapText="1"/>
    </xf>
    <xf numFmtId="0" fontId="39" fillId="0" borderId="21" xfId="0" applyFont="1" applyBorder="1" applyAlignment="1">
      <alignment vertical="top"/>
    </xf>
    <xf numFmtId="3" fontId="39" fillId="4" borderId="0" xfId="0" applyNumberFormat="1" applyFont="1" applyFill="1" applyAlignment="1">
      <alignment vertical="top"/>
    </xf>
    <xf numFmtId="3" fontId="39" fillId="4" borderId="22" xfId="0" applyNumberFormat="1" applyFont="1" applyFill="1" applyBorder="1" applyAlignment="1">
      <alignment vertical="top"/>
    </xf>
    <xf numFmtId="0" fontId="53" fillId="0" borderId="19" xfId="8" applyFont="1" applyBorder="1" applyAlignment="1">
      <alignment horizontal="left" vertical="center"/>
    </xf>
    <xf numFmtId="0" fontId="53" fillId="0" borderId="19" xfId="8" applyFont="1" applyBorder="1" applyAlignment="1">
      <alignment vertical="center" wrapText="1"/>
    </xf>
    <xf numFmtId="0" fontId="53" fillId="0" borderId="19" xfId="8" applyFont="1" applyBorder="1" applyAlignment="1">
      <alignment vertical="center"/>
    </xf>
    <xf numFmtId="1" fontId="39" fillId="0" borderId="0" xfId="0" applyNumberFormat="1" applyFont="1" applyAlignment="1">
      <alignment horizontal="left" vertical="center"/>
    </xf>
    <xf numFmtId="1" fontId="39" fillId="0" borderId="23" xfId="0" applyNumberFormat="1" applyFont="1" applyBorder="1" applyAlignment="1">
      <alignment horizontal="left" vertical="center"/>
    </xf>
    <xf numFmtId="41" fontId="39" fillId="4" borderId="22" xfId="1" applyFont="1" applyFill="1" applyBorder="1" applyAlignment="1">
      <alignment vertical="top"/>
    </xf>
    <xf numFmtId="0" fontId="52" fillId="0" borderId="19" xfId="8" applyFont="1" applyBorder="1" applyAlignment="1">
      <alignment vertical="center"/>
    </xf>
    <xf numFmtId="1" fontId="23" fillId="0" borderId="0" xfId="0" applyNumberFormat="1" applyFont="1" applyAlignment="1">
      <alignment horizontal="left" vertical="center"/>
    </xf>
    <xf numFmtId="164" fontId="23" fillId="4" borderId="0" xfId="0" applyNumberFormat="1" applyFont="1" applyFill="1" applyAlignment="1">
      <alignment vertical="top"/>
    </xf>
    <xf numFmtId="1" fontId="23" fillId="0" borderId="0" xfId="0" applyNumberFormat="1" applyFont="1" applyAlignment="1">
      <alignment horizontal="left"/>
    </xf>
    <xf numFmtId="3" fontId="23" fillId="4" borderId="0" xfId="0" applyNumberFormat="1" applyFont="1" applyFill="1" applyAlignment="1">
      <alignment horizontal="center" vertical="top"/>
    </xf>
    <xf numFmtId="1" fontId="23" fillId="0" borderId="19" xfId="0" applyNumberFormat="1" applyFont="1" applyBorder="1" applyAlignment="1">
      <alignment horizontal="left" vertical="center"/>
    </xf>
    <xf numFmtId="0" fontId="23" fillId="0" borderId="19" xfId="0" applyFont="1" applyBorder="1" applyAlignment="1">
      <alignment vertical="top"/>
    </xf>
    <xf numFmtId="3" fontId="23" fillId="4" borderId="19" xfId="0" applyNumberFormat="1" applyFont="1" applyFill="1" applyBorder="1" applyAlignment="1">
      <alignment vertical="top"/>
    </xf>
    <xf numFmtId="0" fontId="53" fillId="0" borderId="19" xfId="8" applyFont="1" applyBorder="1" applyAlignment="1">
      <alignment horizontal="justify" vertical="center"/>
    </xf>
    <xf numFmtId="0" fontId="39" fillId="0" borderId="0" xfId="0" applyFont="1" applyAlignment="1">
      <alignment horizontal="left"/>
    </xf>
    <xf numFmtId="0" fontId="23" fillId="0" borderId="0" xfId="0" applyFont="1" applyAlignment="1">
      <alignment horizontal="left"/>
    </xf>
    <xf numFmtId="49" fontId="23" fillId="0" borderId="0" xfId="0" applyNumberFormat="1" applyFont="1" applyAlignment="1">
      <alignment horizontal="center"/>
    </xf>
    <xf numFmtId="0" fontId="52" fillId="0" borderId="0" xfId="0" applyFont="1" applyAlignment="1">
      <alignment horizontal="left" vertical="center"/>
    </xf>
    <xf numFmtId="0" fontId="55" fillId="0" borderId="0" xfId="0" applyFont="1" applyAlignment="1">
      <alignment horizontal="right" vertical="center" wrapText="1"/>
    </xf>
    <xf numFmtId="0" fontId="53" fillId="0" borderId="0" xfId="0" applyFont="1" applyAlignment="1">
      <alignment horizontal="left" vertical="center" wrapText="1"/>
    </xf>
    <xf numFmtId="3" fontId="23" fillId="4" borderId="0" xfId="0" applyNumberFormat="1" applyFont="1" applyFill="1" applyAlignment="1">
      <alignment horizontal="right" vertical="top" wrapText="1"/>
    </xf>
    <xf numFmtId="165" fontId="23" fillId="4" borderId="0" xfId="0" applyNumberFormat="1" applyFont="1" applyFill="1" applyAlignment="1">
      <alignment horizontal="right" vertical="top" wrapText="1"/>
    </xf>
    <xf numFmtId="0" fontId="55" fillId="4" borderId="0" xfId="0" applyFont="1" applyFill="1" applyAlignment="1">
      <alignment horizontal="right" vertical="top" wrapText="1"/>
    </xf>
    <xf numFmtId="0" fontId="23" fillId="0" borderId="0" xfId="0" applyFont="1" applyAlignment="1">
      <alignment vertical="center" wrapText="1"/>
    </xf>
    <xf numFmtId="0" fontId="23" fillId="0" borderId="0" xfId="0" applyFont="1" applyAlignment="1">
      <alignment horizontal="left" vertical="center" wrapText="1" indent="1"/>
    </xf>
    <xf numFmtId="11" fontId="23" fillId="0" borderId="0" xfId="0" applyNumberFormat="1" applyFont="1"/>
    <xf numFmtId="0" fontId="23" fillId="0" borderId="0" xfId="0" applyFont="1" applyAlignment="1">
      <alignment horizontal="left" vertical="center"/>
    </xf>
    <xf numFmtId="3" fontId="23" fillId="4" borderId="0" xfId="0" applyNumberFormat="1" applyFont="1" applyFill="1" applyAlignment="1">
      <alignment horizontal="right" vertical="center" wrapText="1"/>
    </xf>
    <xf numFmtId="0" fontId="55" fillId="4" borderId="0" xfId="0" applyFont="1" applyFill="1" applyAlignment="1">
      <alignment horizontal="right" vertical="center" wrapText="1"/>
    </xf>
    <xf numFmtId="41" fontId="23" fillId="4" borderId="0" xfId="1" applyFont="1" applyFill="1" applyAlignment="1">
      <alignment horizontal="right" vertical="top" wrapText="1"/>
    </xf>
    <xf numFmtId="0" fontId="53" fillId="4" borderId="0" xfId="8" applyFont="1" applyFill="1" applyAlignment="1">
      <alignment horizontal="right" vertical="center" wrapText="1"/>
    </xf>
    <xf numFmtId="0" fontId="57" fillId="9" borderId="19" xfId="0" applyFont="1" applyFill="1" applyBorder="1" applyAlignment="1">
      <alignment horizontal="center"/>
    </xf>
    <xf numFmtId="3" fontId="23" fillId="4" borderId="19" xfId="0" applyNumberFormat="1" applyFont="1" applyFill="1" applyBorder="1" applyAlignment="1">
      <alignment horizontal="right" vertical="top" wrapText="1"/>
    </xf>
    <xf numFmtId="165" fontId="23" fillId="4" borderId="19" xfId="0" applyNumberFormat="1" applyFont="1" applyFill="1" applyBorder="1" applyAlignment="1">
      <alignment horizontal="right" vertical="top" wrapText="1"/>
    </xf>
    <xf numFmtId="0" fontId="23" fillId="0" borderId="22" xfId="0" applyFont="1" applyBorder="1" applyAlignment="1">
      <alignment horizontal="left" vertical="center"/>
    </xf>
    <xf numFmtId="0" fontId="55" fillId="4" borderId="22" xfId="0" applyFont="1" applyFill="1" applyBorder="1" applyAlignment="1">
      <alignment horizontal="right" vertical="center" wrapText="1"/>
    </xf>
    <xf numFmtId="41" fontId="23" fillId="4" borderId="19" xfId="1" applyFont="1" applyFill="1" applyBorder="1" applyAlignment="1">
      <alignment horizontal="right" vertical="top" wrapText="1"/>
    </xf>
    <xf numFmtId="0" fontId="23" fillId="0" borderId="19" xfId="0" applyFont="1" applyBorder="1" applyAlignment="1">
      <alignment vertical="center" wrapText="1"/>
    </xf>
    <xf numFmtId="0" fontId="23" fillId="0" borderId="22" xfId="0" applyFont="1" applyBorder="1"/>
    <xf numFmtId="0" fontId="23" fillId="0" borderId="19" xfId="0" applyFont="1" applyBorder="1" applyAlignment="1">
      <alignment horizontal="left" vertical="center"/>
    </xf>
    <xf numFmtId="0" fontId="39" fillId="0" borderId="0" xfId="0" applyFont="1" applyAlignment="1">
      <alignment horizontal="left" vertical="center"/>
    </xf>
    <xf numFmtId="0" fontId="39" fillId="0" borderId="21" xfId="0" applyFont="1" applyBorder="1" applyAlignment="1">
      <alignment horizontal="left" vertical="center"/>
    </xf>
    <xf numFmtId="0" fontId="41" fillId="9" borderId="0" xfId="5" applyFont="1" applyFill="1" applyBorder="1"/>
    <xf numFmtId="0" fontId="34" fillId="9" borderId="0" xfId="5" applyFont="1" applyFill="1" applyBorder="1" applyAlignment="1">
      <alignment horizontal="right"/>
    </xf>
    <xf numFmtId="0" fontId="57" fillId="9" borderId="0" xfId="0" applyFont="1" applyFill="1" applyAlignment="1">
      <alignment horizontal="center"/>
    </xf>
    <xf numFmtId="0" fontId="57" fillId="9" borderId="0" xfId="0" applyFont="1" applyFill="1" applyAlignment="1">
      <alignment horizontal="center" vertical="center" wrapText="1"/>
    </xf>
    <xf numFmtId="0" fontId="57" fillId="9" borderId="0" xfId="0" applyFont="1" applyFill="1" applyAlignment="1">
      <alignment vertical="center" wrapText="1"/>
    </xf>
    <xf numFmtId="0" fontId="57" fillId="9" borderId="0" xfId="0" applyFont="1" applyFill="1" applyAlignment="1">
      <alignment horizontal="right" wrapText="1"/>
    </xf>
    <xf numFmtId="0" fontId="57" fillId="9" borderId="1" xfId="0" applyFont="1" applyFill="1" applyBorder="1" applyAlignment="1">
      <alignment horizontal="right" wrapText="1"/>
    </xf>
    <xf numFmtId="0" fontId="57" fillId="9" borderId="19" xfId="0" applyFont="1" applyFill="1" applyBorder="1" applyAlignment="1">
      <alignment horizontal="right" wrapText="1"/>
    </xf>
    <xf numFmtId="0" fontId="57" fillId="9" borderId="19" xfId="0" applyFont="1" applyFill="1" applyBorder="1" applyAlignment="1">
      <alignment horizontal="center" vertical="center" wrapText="1"/>
    </xf>
    <xf numFmtId="49" fontId="52" fillId="0" borderId="0" xfId="0" applyNumberFormat="1" applyFont="1" applyAlignment="1">
      <alignment horizontal="left" vertical="center"/>
    </xf>
    <xf numFmtId="0" fontId="52" fillId="0" borderId="0" xfId="0" applyFont="1" applyAlignment="1">
      <alignment horizontal="left" vertical="center" wrapText="1"/>
    </xf>
    <xf numFmtId="0" fontId="55" fillId="0" borderId="22" xfId="0" applyFont="1" applyBorder="1" applyAlignment="1">
      <alignment horizontal="right" vertical="center" wrapText="1"/>
    </xf>
    <xf numFmtId="0" fontId="55" fillId="0" borderId="0" xfId="0" applyFont="1" applyAlignment="1">
      <alignment horizontal="center" vertical="center" wrapText="1"/>
    </xf>
    <xf numFmtId="164" fontId="23" fillId="4" borderId="0" xfId="2" applyNumberFormat="1" applyFont="1" applyFill="1" applyBorder="1" applyAlignment="1">
      <alignment horizontal="right" vertical="center" wrapText="1"/>
    </xf>
    <xf numFmtId="10" fontId="23" fillId="4" borderId="0" xfId="0" applyNumberFormat="1" applyFont="1" applyFill="1" applyAlignment="1">
      <alignment horizontal="right" vertical="center"/>
    </xf>
    <xf numFmtId="0" fontId="23" fillId="0" borderId="19" xfId="0" applyFont="1" applyBorder="1" applyAlignment="1">
      <alignment vertical="center"/>
    </xf>
    <xf numFmtId="3" fontId="23" fillId="4" borderId="19" xfId="0" applyNumberFormat="1" applyFont="1" applyFill="1" applyBorder="1" applyAlignment="1">
      <alignment horizontal="right" vertical="center" wrapText="1"/>
    </xf>
    <xf numFmtId="0" fontId="23" fillId="4" borderId="19" xfId="0" applyFont="1" applyFill="1" applyBorder="1" applyAlignment="1">
      <alignment horizontal="right" vertical="center" wrapText="1"/>
    </xf>
    <xf numFmtId="0" fontId="23" fillId="4" borderId="0" xfId="0" applyFont="1" applyFill="1" applyAlignment="1">
      <alignment horizontal="right" vertical="center" wrapText="1"/>
    </xf>
    <xf numFmtId="10" fontId="23" fillId="4" borderId="19" xfId="0" applyNumberFormat="1" applyFont="1" applyFill="1" applyBorder="1" applyAlignment="1">
      <alignment horizontal="right" vertical="center"/>
    </xf>
    <xf numFmtId="11" fontId="23" fillId="0" borderId="0" xfId="0" applyNumberFormat="1" applyFont="1" applyAlignment="1">
      <alignment vertical="center"/>
    </xf>
    <xf numFmtId="49" fontId="39" fillId="0" borderId="21" xfId="0" applyNumberFormat="1" applyFont="1" applyBorder="1" applyAlignment="1">
      <alignment horizontal="left" vertical="center"/>
    </xf>
    <xf numFmtId="0" fontId="39" fillId="0" borderId="21" xfId="0" applyFont="1" applyBorder="1" applyAlignment="1">
      <alignment vertical="center"/>
    </xf>
    <xf numFmtId="3" fontId="39" fillId="4" borderId="21" xfId="0" applyNumberFormat="1" applyFont="1" applyFill="1" applyBorder="1" applyAlignment="1">
      <alignment vertical="center"/>
    </xf>
    <xf numFmtId="0" fontId="39" fillId="4" borderId="0" xfId="0" applyFont="1" applyFill="1" applyAlignment="1">
      <alignment vertical="center"/>
    </xf>
    <xf numFmtId="0" fontId="39" fillId="4" borderId="21" xfId="0" applyFont="1" applyFill="1" applyBorder="1" applyAlignment="1">
      <alignment vertical="center"/>
    </xf>
    <xf numFmtId="0" fontId="39" fillId="4" borderId="22" xfId="0" applyFont="1" applyFill="1" applyBorder="1" applyAlignment="1">
      <alignment vertical="center"/>
    </xf>
    <xf numFmtId="3" fontId="39" fillId="4" borderId="22" xfId="0" applyNumberFormat="1" applyFont="1" applyFill="1" applyBorder="1" applyAlignment="1">
      <alignment vertical="center"/>
    </xf>
    <xf numFmtId="3" fontId="39" fillId="4" borderId="0" xfId="0" applyNumberFormat="1" applyFont="1" applyFill="1" applyAlignment="1">
      <alignment vertical="center"/>
    </xf>
    <xf numFmtId="9" fontId="39" fillId="4" borderId="22" xfId="2" applyFont="1" applyFill="1" applyBorder="1" applyAlignment="1">
      <alignment vertical="center"/>
    </xf>
    <xf numFmtId="10" fontId="39" fillId="4" borderId="0" xfId="2" applyNumberFormat="1" applyFont="1" applyFill="1" applyBorder="1" applyAlignment="1">
      <alignment vertical="center"/>
    </xf>
    <xf numFmtId="0" fontId="39" fillId="0" borderId="0" xfId="0" applyFont="1" applyAlignment="1">
      <alignment vertical="center"/>
    </xf>
    <xf numFmtId="11" fontId="39" fillId="0" borderId="0" xfId="0" applyNumberFormat="1" applyFont="1" applyAlignment="1">
      <alignment vertical="center"/>
    </xf>
    <xf numFmtId="0" fontId="57" fillId="9" borderId="0" xfId="0" applyFont="1" applyFill="1" applyAlignment="1">
      <alignment horizontal="center" wrapText="1"/>
    </xf>
    <xf numFmtId="49" fontId="23" fillId="0" borderId="0" xfId="0" applyNumberFormat="1" applyFont="1" applyAlignment="1">
      <alignment horizontal="left" vertical="center"/>
    </xf>
    <xf numFmtId="0" fontId="53" fillId="0" borderId="0" xfId="0" applyFont="1" applyAlignment="1">
      <alignment horizontal="left" vertical="center"/>
    </xf>
    <xf numFmtId="166" fontId="23" fillId="4" borderId="22" xfId="0" applyNumberFormat="1" applyFont="1" applyFill="1" applyBorder="1" applyAlignment="1">
      <alignment horizontal="left" vertical="center"/>
    </xf>
    <xf numFmtId="10" fontId="23" fillId="4" borderId="0" xfId="2" applyNumberFormat="1" applyFont="1" applyFill="1" applyAlignment="1">
      <alignment horizontal="right" vertical="center"/>
    </xf>
    <xf numFmtId="166" fontId="23" fillId="4" borderId="19" xfId="0" applyNumberFormat="1" applyFont="1" applyFill="1" applyBorder="1" applyAlignment="1">
      <alignment horizontal="left" vertical="center"/>
    </xf>
    <xf numFmtId="0" fontId="57" fillId="9" borderId="19" xfId="0" applyFont="1" applyFill="1" applyBorder="1" applyAlignment="1">
      <alignment horizontal="center" wrapText="1"/>
    </xf>
    <xf numFmtId="0" fontId="23" fillId="0" borderId="0" xfId="0" applyFont="1" applyAlignment="1">
      <alignment horizontal="right"/>
    </xf>
    <xf numFmtId="0" fontId="53" fillId="0" borderId="0" xfId="13" applyFont="1" applyAlignment="1">
      <alignment horizontal="left" vertical="center"/>
    </xf>
    <xf numFmtId="3" fontId="53" fillId="4" borderId="0" xfId="14" applyFont="1" applyFill="1" applyBorder="1">
      <alignment horizontal="right" vertical="center"/>
      <protection locked="0"/>
    </xf>
    <xf numFmtId="0" fontId="53" fillId="0" borderId="0" xfId="13" applyFont="1" applyAlignment="1">
      <alignment horizontal="left" vertical="top"/>
    </xf>
    <xf numFmtId="0" fontId="53" fillId="0" borderId="0" xfId="13" applyFont="1" applyAlignment="1">
      <alignment vertical="center" wrapText="1"/>
    </xf>
    <xf numFmtId="3" fontId="53" fillId="0" borderId="0" xfId="14" applyFont="1" applyFill="1" applyBorder="1">
      <alignment horizontal="right" vertical="center"/>
      <protection locked="0"/>
    </xf>
    <xf numFmtId="41" fontId="23" fillId="0" borderId="0" xfId="1" applyFont="1" applyFill="1" applyBorder="1"/>
    <xf numFmtId="0" fontId="53" fillId="0" borderId="0" xfId="13" applyFont="1">
      <alignment vertical="center"/>
    </xf>
    <xf numFmtId="3" fontId="23" fillId="0" borderId="0" xfId="0" applyNumberFormat="1" applyFont="1" applyAlignment="1">
      <alignment vertical="center"/>
    </xf>
    <xf numFmtId="0" fontId="57" fillId="9" borderId="0" xfId="0" applyFont="1" applyFill="1" applyAlignment="1">
      <alignment horizontal="left"/>
    </xf>
    <xf numFmtId="0" fontId="57" fillId="9" borderId="0" xfId="0" applyFont="1" applyFill="1"/>
    <xf numFmtId="0" fontId="57" fillId="9" borderId="0" xfId="0" applyFont="1" applyFill="1" applyAlignment="1">
      <alignment horizontal="right"/>
    </xf>
    <xf numFmtId="0" fontId="57" fillId="9" borderId="19" xfId="0" applyFont="1" applyFill="1" applyBorder="1" applyAlignment="1">
      <alignment horizontal="right"/>
    </xf>
    <xf numFmtId="0" fontId="53" fillId="0" borderId="19" xfId="13" applyFont="1" applyBorder="1" applyAlignment="1">
      <alignment horizontal="left" vertical="center"/>
    </xf>
    <xf numFmtId="0" fontId="53" fillId="0" borderId="19" xfId="13" applyFont="1" applyBorder="1">
      <alignment vertical="center"/>
    </xf>
    <xf numFmtId="3" fontId="53" fillId="4" borderId="19" xfId="14" applyFont="1" applyFill="1" applyBorder="1">
      <alignment horizontal="right" vertical="center"/>
      <protection locked="0"/>
    </xf>
    <xf numFmtId="3" fontId="52" fillId="4" borderId="21" xfId="14" applyFont="1" applyFill="1" applyBorder="1">
      <alignment horizontal="right" vertical="center"/>
      <protection locked="0"/>
    </xf>
    <xf numFmtId="0" fontId="52" fillId="0" borderId="21" xfId="13" applyFont="1" applyBorder="1">
      <alignment vertical="center"/>
    </xf>
    <xf numFmtId="0" fontId="53" fillId="0" borderId="21" xfId="13" applyFont="1" applyBorder="1" applyAlignment="1">
      <alignment horizontal="left" vertical="center"/>
    </xf>
    <xf numFmtId="0" fontId="52" fillId="0" borderId="0" xfId="13" applyFont="1" applyAlignment="1">
      <alignment horizontal="left" vertical="center"/>
    </xf>
    <xf numFmtId="0" fontId="52" fillId="0" borderId="0" xfId="13" applyFont="1">
      <alignment vertical="center"/>
    </xf>
    <xf numFmtId="3" fontId="53" fillId="0" borderId="0" xfId="14" applyFont="1" applyFill="1" applyBorder="1" applyAlignment="1">
      <alignment horizontal="center" vertical="center"/>
      <protection locked="0"/>
    </xf>
    <xf numFmtId="0" fontId="52" fillId="0" borderId="0" xfId="13" applyFont="1" applyAlignment="1">
      <alignment horizontal="right" vertical="center"/>
    </xf>
    <xf numFmtId="0" fontId="53" fillId="0" borderId="0" xfId="13" applyFont="1" applyAlignment="1">
      <alignment horizontal="left" vertical="center" wrapText="1"/>
    </xf>
    <xf numFmtId="0" fontId="53" fillId="0" borderId="0" xfId="13" applyFont="1" applyAlignment="1">
      <alignment vertical="top" wrapText="1"/>
    </xf>
    <xf numFmtId="3" fontId="53" fillId="4" borderId="0" xfId="14" applyFont="1" applyFill="1" applyBorder="1" applyAlignment="1">
      <alignment horizontal="right" vertical="top"/>
      <protection locked="0"/>
    </xf>
    <xf numFmtId="0" fontId="52" fillId="0" borderId="0" xfId="13" applyFont="1" applyAlignment="1">
      <alignment vertical="top" wrapText="1"/>
    </xf>
    <xf numFmtId="0" fontId="52" fillId="4" borderId="0" xfId="13" applyFont="1" applyFill="1" applyAlignment="1">
      <alignment horizontal="right" vertical="center"/>
    </xf>
    <xf numFmtId="0" fontId="23" fillId="0" borderId="0" xfId="0" applyFont="1" applyAlignment="1">
      <alignment horizontal="left" vertical="top"/>
    </xf>
    <xf numFmtId="0" fontId="52" fillId="0" borderId="0" xfId="13" applyFont="1" applyAlignment="1">
      <alignment horizontal="left" vertical="top"/>
    </xf>
    <xf numFmtId="0" fontId="53" fillId="0" borderId="0" xfId="13" applyFont="1" applyAlignment="1">
      <alignment horizontal="left" vertical="top" wrapText="1"/>
    </xf>
    <xf numFmtId="0" fontId="57" fillId="9" borderId="0" xfId="13" applyFont="1" applyFill="1" applyAlignment="1">
      <alignment horizontal="left" vertical="center"/>
    </xf>
    <xf numFmtId="0" fontId="57" fillId="9" borderId="0" xfId="13" applyFont="1" applyFill="1">
      <alignment vertical="center"/>
    </xf>
    <xf numFmtId="0" fontId="52" fillId="0" borderId="22" xfId="13" applyFont="1" applyBorder="1" applyAlignment="1">
      <alignment horizontal="right" vertical="center"/>
    </xf>
    <xf numFmtId="0" fontId="53" fillId="0" borderId="19" xfId="13" applyFont="1" applyBorder="1" applyAlignment="1">
      <alignment horizontal="left" vertical="center" wrapText="1"/>
    </xf>
    <xf numFmtId="0" fontId="52" fillId="0" borderId="22" xfId="13" applyFont="1" applyBorder="1" applyAlignment="1">
      <alignment horizontal="left" vertical="center"/>
    </xf>
    <xf numFmtId="0" fontId="52" fillId="0" borderId="21" xfId="13" applyFont="1" applyBorder="1" applyAlignment="1">
      <alignment vertical="top" wrapText="1"/>
    </xf>
    <xf numFmtId="3" fontId="52" fillId="4" borderId="0" xfId="14" applyFont="1" applyFill="1" applyBorder="1">
      <alignment horizontal="right" vertical="center"/>
      <protection locked="0"/>
    </xf>
    <xf numFmtId="3" fontId="53" fillId="4" borderId="22" xfId="14" applyFont="1" applyFill="1" applyBorder="1">
      <alignment horizontal="right" vertical="center"/>
      <protection locked="0"/>
    </xf>
    <xf numFmtId="3" fontId="52" fillId="4" borderId="22" xfId="14" applyFont="1" applyFill="1" applyBorder="1">
      <alignment horizontal="right" vertical="center"/>
      <protection locked="0"/>
    </xf>
    <xf numFmtId="0" fontId="53" fillId="0" borderId="22" xfId="13" applyFont="1" applyBorder="1" applyAlignment="1">
      <alignment horizontal="left" vertical="center"/>
    </xf>
    <xf numFmtId="3" fontId="53" fillId="0" borderId="22" xfId="14" applyFont="1" applyFill="1" applyBorder="1">
      <alignment horizontal="right" vertical="center"/>
      <protection locked="0"/>
    </xf>
    <xf numFmtId="0" fontId="53" fillId="0" borderId="19" xfId="13" applyFont="1" applyBorder="1" applyAlignment="1">
      <alignment vertical="center" wrapText="1"/>
    </xf>
    <xf numFmtId="0" fontId="53" fillId="0" borderId="19" xfId="13" applyFont="1" applyBorder="1" applyAlignment="1">
      <alignment horizontal="left" vertical="top"/>
    </xf>
    <xf numFmtId="0" fontId="53" fillId="0" borderId="19" xfId="13" applyFont="1" applyBorder="1" applyAlignment="1">
      <alignment vertical="top" wrapText="1"/>
    </xf>
    <xf numFmtId="0" fontId="52" fillId="0" borderId="22" xfId="13" applyFont="1" applyBorder="1">
      <alignment vertical="center"/>
    </xf>
    <xf numFmtId="0" fontId="53" fillId="0" borderId="22" xfId="13" applyFont="1" applyBorder="1" applyAlignment="1">
      <alignment horizontal="left" vertical="top" wrapText="1"/>
    </xf>
    <xf numFmtId="3" fontId="53" fillId="4" borderId="22" xfId="14" applyFont="1" applyFill="1" applyBorder="1" applyAlignment="1">
      <alignment horizontal="right" vertical="center" wrapText="1"/>
      <protection locked="0"/>
    </xf>
    <xf numFmtId="0" fontId="53" fillId="0" borderId="22" xfId="13" applyFont="1" applyBorder="1" applyAlignment="1">
      <alignment horizontal="left" vertical="top"/>
    </xf>
    <xf numFmtId="0" fontId="53" fillId="0" borderId="23" xfId="13" applyFont="1" applyBorder="1" applyAlignment="1">
      <alignment horizontal="left" vertical="center"/>
    </xf>
    <xf numFmtId="0" fontId="53" fillId="0" borderId="22" xfId="13" applyFont="1" applyBorder="1" applyAlignment="1">
      <alignment horizontal="left" vertical="center" wrapText="1"/>
    </xf>
    <xf numFmtId="0" fontId="23" fillId="0" borderId="19" xfId="0" applyFont="1" applyBorder="1" applyAlignment="1">
      <alignment horizontal="left" vertical="top"/>
    </xf>
    <xf numFmtId="0" fontId="23" fillId="0" borderId="22" xfId="0" applyFont="1" applyBorder="1" applyAlignment="1">
      <alignment horizontal="right"/>
    </xf>
    <xf numFmtId="0" fontId="23" fillId="0" borderId="0" xfId="0" applyFont="1" applyAlignment="1">
      <alignment horizontal="center"/>
    </xf>
    <xf numFmtId="0" fontId="58" fillId="9" borderId="0" xfId="13" applyFont="1" applyFill="1" applyAlignment="1">
      <alignment horizontal="center" vertical="center"/>
    </xf>
    <xf numFmtId="0" fontId="58" fillId="9" borderId="0" xfId="13" applyFont="1" applyFill="1" applyAlignment="1">
      <alignment horizontal="left" vertical="center" wrapText="1"/>
    </xf>
    <xf numFmtId="0" fontId="52" fillId="0" borderId="22" xfId="15" applyFont="1" applyFill="1" applyBorder="1" applyAlignment="1">
      <alignment vertical="center"/>
    </xf>
    <xf numFmtId="0" fontId="53" fillId="0" borderId="22" xfId="13" applyFont="1" applyBorder="1">
      <alignment vertical="center"/>
    </xf>
    <xf numFmtId="0" fontId="53" fillId="0" borderId="22" xfId="6" applyFont="1" applyBorder="1" applyAlignment="1">
      <alignment horizontal="right" vertical="center"/>
    </xf>
    <xf numFmtId="1" fontId="59" fillId="9" borderId="0" xfId="0" applyNumberFormat="1" applyFont="1" applyFill="1" applyAlignment="1">
      <alignment horizontal="left"/>
    </xf>
    <xf numFmtId="0" fontId="56" fillId="9" borderId="0" xfId="0" applyFont="1" applyFill="1"/>
    <xf numFmtId="0" fontId="59" fillId="9" borderId="0" xfId="0" applyFont="1" applyFill="1"/>
    <xf numFmtId="0" fontId="56" fillId="10" borderId="19" xfId="3" applyFont="1" applyFill="1" applyBorder="1" applyAlignment="1">
      <alignment horizontal="right" wrapText="1"/>
    </xf>
    <xf numFmtId="41" fontId="19" fillId="4" borderId="22" xfId="1" applyFont="1" applyFill="1" applyBorder="1"/>
    <xf numFmtId="3" fontId="39" fillId="0" borderId="0" xfId="0" applyNumberFormat="1" applyFont="1"/>
    <xf numFmtId="3" fontId="39" fillId="0" borderId="0" xfId="0" applyNumberFormat="1" applyFont="1" applyAlignment="1">
      <alignment horizontal="center"/>
    </xf>
    <xf numFmtId="3" fontId="23" fillId="4" borderId="0" xfId="0" applyNumberFormat="1" applyFont="1" applyFill="1" applyAlignment="1">
      <alignment vertical="center"/>
    </xf>
    <xf numFmtId="164" fontId="23" fillId="4" borderId="0" xfId="18" applyNumberFormat="1" applyFont="1" applyFill="1" applyAlignment="1">
      <alignment vertical="center"/>
    </xf>
    <xf numFmtId="164" fontId="23" fillId="0" borderId="0" xfId="2" applyNumberFormat="1" applyFont="1" applyAlignment="1">
      <alignment vertical="center"/>
    </xf>
    <xf numFmtId="4" fontId="23" fillId="0" borderId="0" xfId="0" applyNumberFormat="1" applyFont="1" applyAlignment="1">
      <alignment vertical="center"/>
    </xf>
    <xf numFmtId="0" fontId="23" fillId="0" borderId="0" xfId="0" applyFont="1" applyAlignment="1">
      <alignment horizontal="left" vertical="center" wrapText="1"/>
    </xf>
    <xf numFmtId="3" fontId="39" fillId="4" borderId="2" xfId="0" applyNumberFormat="1" applyFont="1" applyFill="1" applyBorder="1" applyAlignment="1">
      <alignment vertical="center"/>
    </xf>
    <xf numFmtId="0" fontId="60" fillId="10" borderId="0" xfId="3" applyFont="1" applyFill="1" applyBorder="1"/>
    <xf numFmtId="0" fontId="60" fillId="10" borderId="0" xfId="3" applyFont="1" applyFill="1" applyBorder="1" applyAlignment="1">
      <alignment horizontal="right" wrapText="1"/>
    </xf>
    <xf numFmtId="0" fontId="61" fillId="9" borderId="0" xfId="0" applyFont="1" applyFill="1"/>
    <xf numFmtId="0" fontId="60" fillId="10" borderId="0" xfId="3" applyFont="1" applyFill="1" applyBorder="1" applyAlignment="1">
      <alignment horizontal="center" wrapText="1"/>
    </xf>
    <xf numFmtId="0" fontId="60" fillId="10" borderId="0" xfId="3" applyFont="1" applyFill="1" applyBorder="1" applyAlignment="1">
      <alignment horizontal="center" vertical="center" wrapText="1"/>
    </xf>
    <xf numFmtId="0" fontId="60" fillId="10" borderId="1" xfId="3" applyFont="1" applyFill="1" applyBorder="1" applyAlignment="1">
      <alignment horizontal="right" wrapText="1"/>
    </xf>
    <xf numFmtId="0" fontId="60" fillId="10" borderId="21" xfId="3" applyFont="1" applyFill="1" applyBorder="1" applyAlignment="1">
      <alignment horizontal="center" wrapText="1"/>
    </xf>
    <xf numFmtId="3" fontId="23" fillId="4" borderId="22" xfId="0" applyNumberFormat="1" applyFont="1" applyFill="1" applyBorder="1" applyAlignment="1">
      <alignment vertical="center"/>
    </xf>
    <xf numFmtId="3" fontId="23" fillId="4" borderId="19" xfId="0" applyNumberFormat="1" applyFont="1" applyFill="1" applyBorder="1" applyAlignment="1">
      <alignment vertical="center"/>
    </xf>
    <xf numFmtId="164" fontId="23" fillId="4" borderId="19" xfId="18" applyNumberFormat="1" applyFont="1" applyFill="1" applyBorder="1" applyAlignment="1">
      <alignment vertical="center"/>
    </xf>
    <xf numFmtId="0" fontId="39" fillId="0" borderId="22" xfId="0" applyFont="1" applyBorder="1" applyAlignment="1">
      <alignment horizontal="left" vertical="center"/>
    </xf>
    <xf numFmtId="3" fontId="39" fillId="0" borderId="22" xfId="0" applyNumberFormat="1" applyFont="1" applyBorder="1"/>
    <xf numFmtId="164" fontId="39" fillId="0" borderId="0" xfId="2" applyNumberFormat="1" applyFont="1" applyBorder="1" applyAlignment="1">
      <alignment vertical="center"/>
    </xf>
    <xf numFmtId="164" fontId="39" fillId="0" borderId="22" xfId="0" applyNumberFormat="1" applyFont="1" applyBorder="1"/>
    <xf numFmtId="0" fontId="62" fillId="0" borderId="0" xfId="0" applyFont="1"/>
    <xf numFmtId="0" fontId="63" fillId="0" borderId="0" xfId="0" applyFont="1"/>
    <xf numFmtId="0" fontId="64" fillId="0" borderId="0" xfId="0" applyFont="1"/>
    <xf numFmtId="0" fontId="64" fillId="0" borderId="0" xfId="0" applyFont="1" applyAlignment="1">
      <alignment horizontal="center"/>
    </xf>
    <xf numFmtId="0" fontId="64" fillId="0" borderId="0" xfId="0" applyFont="1" applyAlignment="1">
      <alignment horizontal="left" vertical="top"/>
    </xf>
    <xf numFmtId="3" fontId="64" fillId="0" borderId="0" xfId="0" applyNumberFormat="1" applyFont="1"/>
    <xf numFmtId="3" fontId="64" fillId="0" borderId="0" xfId="0" applyNumberFormat="1" applyFont="1" applyAlignment="1">
      <alignment horizontal="center"/>
    </xf>
    <xf numFmtId="9" fontId="64" fillId="0" borderId="0" xfId="0" applyNumberFormat="1" applyFont="1"/>
    <xf numFmtId="0" fontId="64" fillId="0" borderId="0" xfId="0" applyFont="1" applyAlignment="1">
      <alignment horizontal="left" vertical="center"/>
    </xf>
    <xf numFmtId="3" fontId="64" fillId="4" borderId="0" xfId="0" applyNumberFormat="1" applyFont="1" applyFill="1" applyAlignment="1">
      <alignment vertical="center"/>
    </xf>
    <xf numFmtId="0" fontId="64" fillId="0" borderId="0" xfId="0" applyFont="1" applyAlignment="1">
      <alignment vertical="center"/>
    </xf>
    <xf numFmtId="3" fontId="64" fillId="0" borderId="0" xfId="0" applyNumberFormat="1" applyFont="1" applyAlignment="1">
      <alignment vertical="center"/>
    </xf>
    <xf numFmtId="4" fontId="64" fillId="0" borderId="0" xfId="0" applyNumberFormat="1" applyFont="1" applyAlignment="1">
      <alignment vertical="center"/>
    </xf>
    <xf numFmtId="0" fontId="64" fillId="0" borderId="0" xfId="0" applyFont="1" applyAlignment="1">
      <alignment horizontal="left" vertical="center" wrapText="1"/>
    </xf>
    <xf numFmtId="0" fontId="60" fillId="10" borderId="0" xfId="3" applyFont="1" applyFill="1" applyBorder="1" applyAlignment="1">
      <alignment vertical="top"/>
    </xf>
    <xf numFmtId="9" fontId="60" fillId="10" borderId="1" xfId="3" applyNumberFormat="1" applyFont="1" applyFill="1" applyBorder="1" applyAlignment="1">
      <alignment horizontal="center" wrapText="1"/>
    </xf>
    <xf numFmtId="0" fontId="60" fillId="10" borderId="19" xfId="3" applyFont="1" applyFill="1" applyBorder="1" applyAlignment="1">
      <alignment horizontal="center" vertical="center" wrapText="1"/>
    </xf>
    <xf numFmtId="9" fontId="60" fillId="10" borderId="0" xfId="3" applyNumberFormat="1" applyFont="1" applyFill="1" applyBorder="1" applyAlignment="1">
      <alignment horizontal="center" wrapText="1"/>
    </xf>
    <xf numFmtId="9" fontId="60" fillId="10" borderId="21" xfId="3" applyNumberFormat="1" applyFont="1" applyFill="1" applyBorder="1" applyAlignment="1">
      <alignment horizontal="center" wrapText="1"/>
    </xf>
    <xf numFmtId="0" fontId="64" fillId="0" borderId="19" xfId="0" applyFont="1" applyBorder="1" applyAlignment="1">
      <alignment horizontal="left" vertical="center"/>
    </xf>
    <xf numFmtId="3" fontId="64" fillId="4" borderId="19" xfId="0" applyNumberFormat="1" applyFont="1" applyFill="1" applyBorder="1" applyAlignment="1">
      <alignment vertical="center"/>
    </xf>
    <xf numFmtId="3" fontId="63" fillId="4" borderId="0" xfId="0" applyNumberFormat="1" applyFont="1" applyFill="1" applyAlignment="1">
      <alignment vertical="center"/>
    </xf>
    <xf numFmtId="3" fontId="64" fillId="0" borderId="22" xfId="0" applyNumberFormat="1" applyFont="1" applyBorder="1"/>
    <xf numFmtId="3" fontId="63" fillId="4" borderId="21" xfId="0" applyNumberFormat="1" applyFont="1" applyFill="1" applyBorder="1" applyAlignment="1">
      <alignment vertical="center"/>
    </xf>
    <xf numFmtId="0" fontId="63" fillId="0" borderId="21" xfId="0" applyFont="1" applyBorder="1" applyAlignment="1">
      <alignment horizontal="left" vertical="center"/>
    </xf>
    <xf numFmtId="0" fontId="63" fillId="0" borderId="0" xfId="0" applyFont="1" applyAlignment="1">
      <alignment horizontal="left" vertical="center"/>
    </xf>
    <xf numFmtId="0" fontId="64" fillId="0" borderId="22" xfId="0" applyFont="1" applyBorder="1"/>
    <xf numFmtId="0" fontId="19" fillId="4" borderId="0" xfId="0" applyFont="1" applyFill="1" applyAlignment="1">
      <alignment vertical="center"/>
    </xf>
    <xf numFmtId="9" fontId="60" fillId="10" borderId="0" xfId="3" applyNumberFormat="1" applyFont="1" applyFill="1" applyBorder="1" applyAlignment="1">
      <alignment horizontal="right" wrapText="1"/>
    </xf>
    <xf numFmtId="3" fontId="19" fillId="4" borderId="22" xfId="0" applyNumberFormat="1" applyFont="1" applyFill="1" applyBorder="1" applyAlignment="1">
      <alignment vertical="center"/>
    </xf>
    <xf numFmtId="9" fontId="60" fillId="10" borderId="19" xfId="3" applyNumberFormat="1" applyFont="1" applyFill="1" applyBorder="1" applyAlignment="1">
      <alignment horizontal="right" wrapText="1"/>
    </xf>
    <xf numFmtId="3" fontId="19" fillId="4" borderId="19" xfId="0" applyNumberFormat="1" applyFont="1" applyFill="1" applyBorder="1" applyAlignment="1">
      <alignment vertical="center"/>
    </xf>
    <xf numFmtId="0" fontId="19" fillId="0" borderId="22" xfId="0" applyFont="1" applyBorder="1" applyAlignment="1">
      <alignment horizontal="left" vertical="top"/>
    </xf>
    <xf numFmtId="0" fontId="19" fillId="0" borderId="22" xfId="0" applyFont="1" applyBorder="1" applyAlignment="1">
      <alignment horizontal="left" vertical="top" wrapText="1"/>
    </xf>
    <xf numFmtId="167" fontId="21" fillId="0" borderId="22" xfId="0" applyNumberFormat="1" applyFont="1" applyBorder="1" applyAlignment="1">
      <alignment horizontal="left" vertical="top" wrapText="1"/>
    </xf>
    <xf numFmtId="0" fontId="19" fillId="0" borderId="19" xfId="0" applyFont="1" applyBorder="1" applyAlignment="1">
      <alignment horizontal="left" vertical="center"/>
    </xf>
    <xf numFmtId="0" fontId="22" fillId="0" borderId="0" xfId="0" applyFont="1" applyAlignment="1">
      <alignment horizontal="left" vertical="center"/>
    </xf>
    <xf numFmtId="0" fontId="54" fillId="0" borderId="0" xfId="10" applyFont="1" applyFill="1" applyAlignment="1">
      <alignment horizontal="center" vertical="center"/>
    </xf>
    <xf numFmtId="0" fontId="58" fillId="9" borderId="0" xfId="0" applyFont="1" applyFill="1"/>
    <xf numFmtId="0" fontId="57" fillId="10" borderId="27" xfId="3" applyFont="1" applyFill="1" applyBorder="1" applyAlignment="1">
      <alignment vertical="top"/>
    </xf>
    <xf numFmtId="0" fontId="57" fillId="10" borderId="29" xfId="3" applyFont="1" applyFill="1" applyBorder="1" applyAlignment="1">
      <alignment vertical="top"/>
    </xf>
    <xf numFmtId="0" fontId="23" fillId="0" borderId="31" xfId="0" applyFont="1" applyBorder="1"/>
    <xf numFmtId="0" fontId="57" fillId="10" borderId="31" xfId="3" applyFont="1" applyFill="1" applyBorder="1" applyAlignment="1">
      <alignment vertical="top"/>
    </xf>
    <xf numFmtId="0" fontId="57" fillId="10" borderId="0" xfId="3" applyFont="1" applyFill="1" applyBorder="1" applyAlignment="1">
      <alignment vertical="top"/>
    </xf>
    <xf numFmtId="0" fontId="57" fillId="10" borderId="36" xfId="3" applyFont="1" applyFill="1" applyBorder="1" applyAlignment="1">
      <alignment vertical="top"/>
    </xf>
    <xf numFmtId="0" fontId="57" fillId="10" borderId="26" xfId="3" applyFont="1" applyFill="1" applyBorder="1" applyAlignment="1">
      <alignment vertical="top"/>
    </xf>
    <xf numFmtId="49" fontId="39" fillId="0" borderId="0" xfId="0" applyNumberFormat="1" applyFont="1" applyAlignment="1">
      <alignment horizontal="left" vertical="center"/>
    </xf>
    <xf numFmtId="0" fontId="66" fillId="0" borderId="0" xfId="0" applyFont="1" applyAlignment="1">
      <alignment vertical="center"/>
    </xf>
    <xf numFmtId="0" fontId="0" fillId="0" borderId="0" xfId="0" applyAlignment="1">
      <alignment vertical="center"/>
    </xf>
    <xf numFmtId="3" fontId="23" fillId="0" borderId="22" xfId="0" applyNumberFormat="1" applyFont="1" applyBorder="1" applyAlignment="1">
      <alignment vertical="center"/>
    </xf>
    <xf numFmtId="0" fontId="57" fillId="10" borderId="30" xfId="3" applyFont="1" applyFill="1" applyBorder="1" applyAlignment="1">
      <alignment vertical="top"/>
    </xf>
    <xf numFmtId="0" fontId="57" fillId="10" borderId="19" xfId="3" applyFont="1" applyFill="1" applyBorder="1" applyAlignment="1">
      <alignment vertical="top"/>
    </xf>
    <xf numFmtId="0" fontId="66" fillId="0" borderId="19" xfId="0" applyFont="1" applyBorder="1" applyAlignment="1">
      <alignment vertical="center"/>
    </xf>
    <xf numFmtId="3" fontId="23" fillId="0" borderId="19" xfId="0" applyNumberFormat="1" applyFont="1" applyBorder="1" applyAlignment="1">
      <alignment vertical="center"/>
    </xf>
    <xf numFmtId="49" fontId="0" fillId="0" borderId="22" xfId="0" applyNumberFormat="1" applyBorder="1"/>
    <xf numFmtId="0" fontId="0" fillId="0" borderId="22" xfId="0" applyBorder="1"/>
    <xf numFmtId="3" fontId="39" fillId="0" borderId="22" xfId="0" applyNumberFormat="1" applyFont="1" applyBorder="1" applyAlignment="1">
      <alignment vertical="center"/>
    </xf>
    <xf numFmtId="0" fontId="67" fillId="0" borderId="0" xfId="0" applyFont="1"/>
    <xf numFmtId="0" fontId="68" fillId="0" borderId="0" xfId="10" applyFont="1" applyFill="1" applyAlignment="1">
      <alignment horizontal="center" vertical="center"/>
    </xf>
    <xf numFmtId="49" fontId="67" fillId="0" borderId="0" xfId="0" applyNumberFormat="1" applyFont="1" applyAlignment="1">
      <alignment horizontal="center" vertical="center" wrapText="1"/>
    </xf>
    <xf numFmtId="0" fontId="67" fillId="0" borderId="0" xfId="0" applyFont="1" applyAlignment="1">
      <alignment vertical="center" wrapText="1"/>
    </xf>
    <xf numFmtId="3" fontId="64" fillId="0" borderId="0" xfId="0" applyNumberFormat="1" applyFont="1" applyAlignment="1">
      <alignment vertical="top"/>
    </xf>
    <xf numFmtId="49" fontId="69" fillId="0" borderId="0" xfId="0" applyNumberFormat="1" applyFont="1" applyAlignment="1">
      <alignment horizontal="center" vertical="center" wrapText="1"/>
    </xf>
    <xf numFmtId="0" fontId="69" fillId="0" borderId="0" xfId="0" applyFont="1" applyAlignment="1">
      <alignment horizontal="left" vertical="center" wrapText="1" indent="1"/>
    </xf>
    <xf numFmtId="0" fontId="69" fillId="0" borderId="0" xfId="0" applyFont="1" applyAlignment="1">
      <alignment horizontal="left" vertical="center" wrapText="1" indent="5"/>
    </xf>
    <xf numFmtId="49" fontId="69" fillId="0" borderId="0" xfId="0" applyNumberFormat="1" applyFont="1" applyAlignment="1">
      <alignment horizontal="center" vertical="top" wrapText="1"/>
    </xf>
    <xf numFmtId="0" fontId="69" fillId="0" borderId="0" xfId="0" applyFont="1" applyAlignment="1">
      <alignment horizontal="left" vertical="center" wrapText="1" indent="10"/>
    </xf>
    <xf numFmtId="3" fontId="64" fillId="5" borderId="0" xfId="0" applyNumberFormat="1" applyFont="1" applyFill="1" applyAlignment="1">
      <alignment vertical="top"/>
    </xf>
    <xf numFmtId="0" fontId="70" fillId="0" borderId="0" xfId="0" applyFont="1"/>
    <xf numFmtId="0" fontId="60" fillId="10" borderId="0" xfId="3" applyFont="1" applyFill="1" applyBorder="1" applyAlignment="1">
      <alignment wrapText="1"/>
    </xf>
    <xf numFmtId="3" fontId="64" fillId="0" borderId="22" xfId="0" applyNumberFormat="1" applyFont="1" applyBorder="1" applyAlignment="1">
      <alignment vertical="top"/>
    </xf>
    <xf numFmtId="0" fontId="60" fillId="10" borderId="29" xfId="3" applyFont="1" applyFill="1" applyBorder="1" applyAlignment="1">
      <alignment vertical="top"/>
    </xf>
    <xf numFmtId="0" fontId="60" fillId="10" borderId="31" xfId="3" applyFont="1" applyFill="1" applyBorder="1" applyAlignment="1">
      <alignment wrapText="1"/>
    </xf>
    <xf numFmtId="0" fontId="60" fillId="10" borderId="37" xfId="3" applyFont="1" applyFill="1" applyBorder="1" applyAlignment="1">
      <alignment horizontal="center" wrapText="1"/>
    </xf>
    <xf numFmtId="0" fontId="60" fillId="10" borderId="31" xfId="3" applyFont="1" applyFill="1" applyBorder="1" applyAlignment="1">
      <alignment horizontal="center" wrapText="1"/>
    </xf>
    <xf numFmtId="0" fontId="60" fillId="10" borderId="34" xfId="3" applyFont="1" applyFill="1" applyBorder="1" applyAlignment="1">
      <alignment horizontal="center" wrapText="1"/>
    </xf>
    <xf numFmtId="0" fontId="60" fillId="10" borderId="34" xfId="3" applyFont="1" applyFill="1" applyBorder="1" applyAlignment="1">
      <alignment wrapText="1"/>
    </xf>
    <xf numFmtId="0" fontId="64" fillId="0" borderId="31" xfId="0" applyFont="1" applyBorder="1"/>
    <xf numFmtId="0" fontId="60" fillId="10" borderId="36" xfId="3" applyFont="1" applyFill="1" applyBorder="1" applyAlignment="1">
      <alignment vertical="top"/>
    </xf>
    <xf numFmtId="49" fontId="67" fillId="0" borderId="19" xfId="0" applyNumberFormat="1" applyFont="1" applyBorder="1" applyAlignment="1">
      <alignment horizontal="center" vertical="center" wrapText="1"/>
    </xf>
    <xf numFmtId="0" fontId="67" fillId="0" borderId="22" xfId="0" applyFont="1" applyBorder="1"/>
    <xf numFmtId="3" fontId="64" fillId="0" borderId="19" xfId="0" applyNumberFormat="1" applyFont="1" applyBorder="1" applyAlignment="1">
      <alignment vertical="top"/>
    </xf>
    <xf numFmtId="0" fontId="65" fillId="0" borderId="0" xfId="10" applyFont="1" applyFill="1" applyAlignment="1">
      <alignment horizontal="center" vertical="center"/>
    </xf>
    <xf numFmtId="0" fontId="60" fillId="10" borderId="0" xfId="3" applyFont="1" applyFill="1" applyBorder="1" applyAlignment="1">
      <alignment horizontal="right" vertical="center" wrapText="1"/>
    </xf>
    <xf numFmtId="0" fontId="71" fillId="0" borderId="0" xfId="0" applyFont="1" applyAlignment="1">
      <alignment horizontal="left" vertical="center"/>
    </xf>
    <xf numFmtId="0" fontId="70" fillId="0" borderId="0" xfId="0" applyFont="1" applyAlignment="1">
      <alignment horizontal="left" vertical="center"/>
    </xf>
    <xf numFmtId="0" fontId="72" fillId="0" borderId="0" xfId="0" applyFont="1" applyAlignment="1">
      <alignment horizontal="left" vertical="center"/>
    </xf>
    <xf numFmtId="0" fontId="72" fillId="0" borderId="19" xfId="0" applyFont="1" applyBorder="1" applyAlignment="1">
      <alignment horizontal="left" vertical="center"/>
    </xf>
    <xf numFmtId="3" fontId="64" fillId="0" borderId="19" xfId="0" applyNumberFormat="1" applyFont="1" applyBorder="1" applyAlignment="1">
      <alignment vertical="center"/>
    </xf>
    <xf numFmtId="0" fontId="73" fillId="0" borderId="21" xfId="0" applyFont="1" applyBorder="1" applyAlignment="1">
      <alignment horizontal="left" vertical="center"/>
    </xf>
    <xf numFmtId="0" fontId="19" fillId="0" borderId="22" xfId="0" applyFont="1" applyBorder="1"/>
    <xf numFmtId="3" fontId="63" fillId="0" borderId="22" xfId="0" applyNumberFormat="1" applyFont="1" applyBorder="1" applyAlignment="1">
      <alignment vertical="center"/>
    </xf>
    <xf numFmtId="0" fontId="64" fillId="0" borderId="0" xfId="0" applyFont="1" applyAlignment="1">
      <alignment vertical="center" wrapText="1"/>
    </xf>
    <xf numFmtId="41" fontId="64" fillId="0" borderId="0" xfId="1" applyFont="1" applyBorder="1" applyAlignment="1">
      <alignment vertical="center" wrapText="1"/>
    </xf>
    <xf numFmtId="41" fontId="64" fillId="5" borderId="0" xfId="1" applyFont="1" applyFill="1" applyAlignment="1">
      <alignment vertical="center"/>
    </xf>
    <xf numFmtId="0" fontId="67" fillId="0" borderId="0" xfId="0" applyFont="1" applyAlignment="1">
      <alignment vertical="center"/>
    </xf>
    <xf numFmtId="0" fontId="70" fillId="6" borderId="0" xfId="0" applyFont="1" applyFill="1" applyAlignment="1">
      <alignment horizontal="left" vertical="center" wrapText="1"/>
    </xf>
    <xf numFmtId="41" fontId="76" fillId="0" borderId="0" xfId="1" applyFont="1" applyAlignment="1">
      <alignment vertical="center"/>
    </xf>
    <xf numFmtId="0" fontId="60" fillId="10" borderId="0" xfId="3" applyFont="1" applyFill="1" applyBorder="1" applyAlignment="1">
      <alignment vertical="center"/>
    </xf>
    <xf numFmtId="0" fontId="60" fillId="10" borderId="16" xfId="3" applyFont="1" applyFill="1" applyBorder="1" applyAlignment="1">
      <alignment vertical="center"/>
    </xf>
    <xf numFmtId="0" fontId="60" fillId="10" borderId="17" xfId="3" applyFont="1" applyFill="1" applyBorder="1" applyAlignment="1">
      <alignment vertical="center"/>
    </xf>
    <xf numFmtId="41" fontId="64" fillId="0" borderId="22" xfId="1" applyFont="1" applyBorder="1" applyAlignment="1">
      <alignment vertical="center" wrapText="1"/>
    </xf>
    <xf numFmtId="0" fontId="60" fillId="10" borderId="34" xfId="3" applyFont="1" applyFill="1" applyBorder="1" applyAlignment="1">
      <alignment horizontal="center" vertical="top" wrapText="1"/>
    </xf>
    <xf numFmtId="41" fontId="64" fillId="5" borderId="22" xfId="1" applyFont="1" applyFill="1" applyBorder="1" applyAlignment="1">
      <alignment vertical="center"/>
    </xf>
    <xf numFmtId="0" fontId="60" fillId="10" borderId="31" xfId="3" applyFont="1" applyFill="1" applyBorder="1" applyAlignment="1">
      <alignment horizontal="center" vertical="top" wrapText="1"/>
    </xf>
    <xf numFmtId="0" fontId="67" fillId="0" borderId="31" xfId="0" applyFont="1" applyBorder="1"/>
    <xf numFmtId="0" fontId="60" fillId="10" borderId="33" xfId="3" applyFont="1" applyFill="1" applyBorder="1" applyAlignment="1">
      <alignment horizontal="center" vertical="top" wrapText="1"/>
    </xf>
    <xf numFmtId="41" fontId="63" fillId="0" borderId="22" xfId="1" applyFont="1" applyBorder="1" applyAlignment="1">
      <alignment vertical="center" wrapText="1"/>
    </xf>
    <xf numFmtId="41" fontId="0" fillId="0" borderId="22" xfId="1" applyFont="1" applyBorder="1"/>
    <xf numFmtId="0" fontId="70" fillId="6" borderId="19" xfId="0" applyFont="1" applyFill="1" applyBorder="1" applyAlignment="1">
      <alignment horizontal="left" vertical="center" wrapText="1"/>
    </xf>
    <xf numFmtId="41" fontId="75" fillId="0" borderId="21" xfId="1" applyFont="1" applyBorder="1" applyAlignment="1">
      <alignment vertical="center" wrapText="1"/>
    </xf>
    <xf numFmtId="41" fontId="74" fillId="0" borderId="21" xfId="1" applyFont="1" applyBorder="1" applyAlignment="1">
      <alignment horizontal="center" vertical="center" wrapText="1"/>
    </xf>
    <xf numFmtId="0" fontId="57" fillId="10" borderId="0" xfId="3" applyFont="1" applyFill="1" applyBorder="1" applyAlignment="1">
      <alignment wrapText="1"/>
    </xf>
    <xf numFmtId="41" fontId="23" fillId="5" borderId="0" xfId="1" applyFont="1" applyFill="1" applyAlignment="1">
      <alignment vertical="center"/>
    </xf>
    <xf numFmtId="3" fontId="66" fillId="0" borderId="0" xfId="0" applyNumberFormat="1" applyFont="1" applyAlignment="1">
      <alignment vertical="center"/>
    </xf>
    <xf numFmtId="0" fontId="57" fillId="10" borderId="0" xfId="3" applyFont="1" applyFill="1" applyBorder="1" applyAlignment="1">
      <alignment vertical="top" wrapText="1"/>
    </xf>
    <xf numFmtId="0" fontId="57" fillId="10" borderId="36" xfId="3" applyFont="1" applyFill="1" applyBorder="1" applyAlignment="1">
      <alignment vertical="top" wrapText="1"/>
    </xf>
    <xf numFmtId="0" fontId="57" fillId="10" borderId="31" xfId="3" applyFont="1" applyFill="1" applyBorder="1" applyAlignment="1">
      <alignment wrapText="1"/>
    </xf>
    <xf numFmtId="0" fontId="57" fillId="10" borderId="36" xfId="3" applyFont="1" applyFill="1" applyBorder="1" applyAlignment="1">
      <alignment wrapText="1"/>
    </xf>
    <xf numFmtId="0" fontId="57" fillId="10" borderId="26" xfId="3" applyFont="1" applyFill="1" applyBorder="1" applyAlignment="1">
      <alignment wrapText="1"/>
    </xf>
    <xf numFmtId="0" fontId="66" fillId="0" borderId="22" xfId="0" applyFont="1" applyBorder="1" applyAlignment="1">
      <alignment horizontal="left" vertical="center"/>
    </xf>
    <xf numFmtId="3" fontId="39" fillId="0" borderId="21" xfId="0" applyNumberFormat="1" applyFont="1" applyBorder="1" applyAlignment="1">
      <alignment vertical="center"/>
    </xf>
    <xf numFmtId="41" fontId="23" fillId="5" borderId="0" xfId="1" applyFont="1" applyFill="1" applyBorder="1" applyAlignment="1">
      <alignment vertical="center"/>
    </xf>
    <xf numFmtId="41" fontId="23" fillId="5" borderId="19" xfId="1" applyFont="1" applyFill="1" applyBorder="1" applyAlignment="1">
      <alignment vertical="center"/>
    </xf>
    <xf numFmtId="0" fontId="66" fillId="0" borderId="19" xfId="0" applyFont="1" applyBorder="1" applyAlignment="1">
      <alignment horizontal="left" vertical="center"/>
    </xf>
    <xf numFmtId="0" fontId="60" fillId="10" borderId="25" xfId="3" applyFont="1" applyFill="1" applyBorder="1" applyAlignment="1">
      <alignment horizontal="right" wrapText="1"/>
    </xf>
    <xf numFmtId="0" fontId="60" fillId="10" borderId="25" xfId="3" applyFont="1" applyFill="1" applyBorder="1"/>
    <xf numFmtId="0" fontId="60" fillId="10" borderId="31" xfId="3" applyFont="1" applyFill="1" applyBorder="1" applyAlignment="1">
      <alignment horizontal="right" wrapText="1"/>
    </xf>
    <xf numFmtId="0" fontId="60" fillId="10" borderId="26" xfId="3" applyFont="1" applyFill="1" applyBorder="1"/>
    <xf numFmtId="0" fontId="60" fillId="10" borderId="36" xfId="3" applyFont="1" applyFill="1" applyBorder="1" applyAlignment="1">
      <alignment horizontal="right" wrapText="1"/>
    </xf>
    <xf numFmtId="0" fontId="60" fillId="10" borderId="31" xfId="3" applyFont="1" applyFill="1" applyBorder="1" applyAlignment="1">
      <alignment vertical="top"/>
    </xf>
    <xf numFmtId="0" fontId="60" fillId="10" borderId="26" xfId="3" applyFont="1" applyFill="1" applyBorder="1" applyAlignment="1">
      <alignment vertical="top"/>
    </xf>
    <xf numFmtId="0" fontId="60" fillId="10" borderId="6" xfId="3" applyFont="1" applyFill="1" applyBorder="1" applyAlignment="1">
      <alignment vertical="center"/>
    </xf>
    <xf numFmtId="0" fontId="60" fillId="10" borderId="31" xfId="3" applyFont="1" applyFill="1" applyBorder="1" applyAlignment="1">
      <alignment vertical="center"/>
    </xf>
    <xf numFmtId="0" fontId="60" fillId="10" borderId="36" xfId="3" applyFont="1" applyFill="1" applyBorder="1" applyAlignment="1">
      <alignment vertical="center"/>
    </xf>
    <xf numFmtId="0" fontId="60" fillId="10" borderId="26" xfId="3" applyFont="1" applyFill="1" applyBorder="1" applyAlignment="1">
      <alignment vertical="center"/>
    </xf>
    <xf numFmtId="0" fontId="70" fillId="0" borderId="19" xfId="0" applyFont="1" applyBorder="1" applyAlignment="1">
      <alignment horizontal="left" vertical="center"/>
    </xf>
    <xf numFmtId="0" fontId="63" fillId="0" borderId="0" xfId="0" applyFont="1" applyAlignment="1">
      <alignment vertical="center"/>
    </xf>
    <xf numFmtId="3" fontId="63" fillId="0" borderId="21" xfId="0" applyNumberFormat="1" applyFont="1" applyBorder="1" applyAlignment="1">
      <alignment vertical="center"/>
    </xf>
    <xf numFmtId="3" fontId="63" fillId="0" borderId="19" xfId="0" applyNumberFormat="1" applyFont="1" applyBorder="1" applyAlignment="1">
      <alignment vertical="center"/>
    </xf>
    <xf numFmtId="49" fontId="64" fillId="0" borderId="0" xfId="0" applyNumberFormat="1" applyFont="1" applyAlignment="1">
      <alignment horizontal="left" vertical="center"/>
    </xf>
    <xf numFmtId="0" fontId="71" fillId="0" borderId="0" xfId="0" applyFont="1" applyAlignment="1">
      <alignment horizontal="left" vertical="center" wrapText="1"/>
    </xf>
    <xf numFmtId="49" fontId="70" fillId="0" borderId="0" xfId="0" applyNumberFormat="1" applyFont="1" applyAlignment="1">
      <alignment horizontal="left" vertical="center"/>
    </xf>
    <xf numFmtId="49" fontId="64" fillId="0" borderId="19" xfId="0" applyNumberFormat="1" applyFont="1" applyBorder="1" applyAlignment="1">
      <alignment horizontal="left" vertical="center"/>
    </xf>
    <xf numFmtId="0" fontId="71" fillId="0" borderId="19" xfId="0" applyFont="1" applyBorder="1" applyAlignment="1">
      <alignment horizontal="left" vertical="center"/>
    </xf>
    <xf numFmtId="49" fontId="63" fillId="0" borderId="21" xfId="0" applyNumberFormat="1" applyFont="1" applyBorder="1" applyAlignment="1">
      <alignment horizontal="left" vertical="center"/>
    </xf>
    <xf numFmtId="0" fontId="64" fillId="4" borderId="0" xfId="0" applyFont="1" applyFill="1"/>
    <xf numFmtId="0" fontId="64" fillId="4" borderId="0" xfId="0" applyFont="1" applyFill="1" applyAlignment="1">
      <alignment vertical="center"/>
    </xf>
    <xf numFmtId="3" fontId="64" fillId="4" borderId="0" xfId="0" applyNumberFormat="1" applyFont="1" applyFill="1" applyAlignment="1">
      <alignment horizontal="right" vertical="center"/>
    </xf>
    <xf numFmtId="0" fontId="63" fillId="0" borderId="19" xfId="0" applyFont="1" applyBorder="1" applyAlignment="1">
      <alignment horizontal="left" vertical="center" wrapText="1"/>
    </xf>
    <xf numFmtId="3" fontId="73" fillId="0" borderId="19" xfId="0" applyNumberFormat="1" applyFont="1" applyBorder="1" applyAlignment="1">
      <alignment vertical="center"/>
    </xf>
    <xf numFmtId="3" fontId="71" fillId="0" borderId="0" xfId="0" applyNumberFormat="1" applyFont="1" applyAlignment="1">
      <alignment vertical="center"/>
    </xf>
    <xf numFmtId="0" fontId="64" fillId="0" borderId="19" xfId="0" applyFont="1" applyBorder="1" applyAlignment="1">
      <alignment horizontal="left" vertical="center" wrapText="1"/>
    </xf>
    <xf numFmtId="49" fontId="64" fillId="0" borderId="21" xfId="0" applyNumberFormat="1" applyFont="1" applyBorder="1" applyAlignment="1">
      <alignment horizontal="left" vertical="center"/>
    </xf>
    <xf numFmtId="0" fontId="63" fillId="0" borderId="21" xfId="0" applyFont="1" applyBorder="1" applyAlignment="1">
      <alignment horizontal="left" vertical="center" wrapText="1"/>
    </xf>
    <xf numFmtId="3" fontId="73" fillId="0" borderId="21" xfId="0" applyNumberFormat="1" applyFont="1" applyBorder="1" applyAlignment="1">
      <alignment vertical="center"/>
    </xf>
    <xf numFmtId="3" fontId="67" fillId="0" borderId="0" xfId="0" applyNumberFormat="1" applyFont="1" applyAlignment="1">
      <alignment vertical="center"/>
    </xf>
    <xf numFmtId="3" fontId="64" fillId="5" borderId="0" xfId="0" applyNumberFormat="1" applyFont="1" applyFill="1" applyAlignment="1">
      <alignment vertical="center"/>
    </xf>
    <xf numFmtId="49" fontId="63" fillId="0" borderId="19" xfId="0" applyNumberFormat="1" applyFont="1" applyBorder="1" applyAlignment="1">
      <alignment horizontal="left" vertical="center"/>
    </xf>
    <xf numFmtId="3" fontId="64" fillId="5" borderId="19" xfId="0" applyNumberFormat="1" applyFont="1" applyFill="1" applyBorder="1" applyAlignment="1">
      <alignment vertical="center"/>
    </xf>
    <xf numFmtId="3" fontId="64" fillId="5" borderId="22" xfId="0" applyNumberFormat="1" applyFont="1" applyFill="1" applyBorder="1" applyAlignment="1">
      <alignment vertical="center"/>
    </xf>
    <xf numFmtId="0" fontId="4" fillId="0" borderId="22" xfId="0" applyFont="1" applyBorder="1" applyAlignment="1">
      <alignment vertical="center" wrapText="1"/>
    </xf>
    <xf numFmtId="0" fontId="63" fillId="0" borderId="0" xfId="0" applyFont="1" applyAlignment="1">
      <alignment horizontal="left" vertical="center" wrapText="1"/>
    </xf>
    <xf numFmtId="0" fontId="42" fillId="0" borderId="22" xfId="0" applyFont="1" applyBorder="1"/>
    <xf numFmtId="49" fontId="63" fillId="0" borderId="0" xfId="0" applyNumberFormat="1" applyFont="1" applyAlignment="1">
      <alignment horizontal="left" vertical="center"/>
    </xf>
    <xf numFmtId="0" fontId="42" fillId="0" borderId="22" xfId="0" applyFont="1" applyBorder="1" applyAlignment="1">
      <alignment vertical="center"/>
    </xf>
    <xf numFmtId="0" fontId="23" fillId="4" borderId="0" xfId="0" applyFont="1" applyFill="1" applyAlignment="1">
      <alignment horizontal="center"/>
    </xf>
    <xf numFmtId="0" fontId="55" fillId="4" borderId="0" xfId="10" applyFont="1" applyFill="1" applyAlignment="1">
      <alignment horizontal="center" vertical="center"/>
    </xf>
    <xf numFmtId="0" fontId="23" fillId="4" borderId="0" xfId="0" applyFont="1" applyFill="1" applyAlignment="1">
      <alignment vertical="center"/>
    </xf>
    <xf numFmtId="3" fontId="23" fillId="4" borderId="0" xfId="0" applyNumberFormat="1" applyFont="1" applyFill="1" applyAlignment="1">
      <alignment horizontal="right" vertical="center"/>
    </xf>
    <xf numFmtId="3" fontId="23" fillId="5" borderId="0" xfId="0" applyNumberFormat="1" applyFont="1" applyFill="1" applyAlignment="1">
      <alignment vertical="center"/>
    </xf>
    <xf numFmtId="0" fontId="23" fillId="4" borderId="0" xfId="0" applyFont="1" applyFill="1" applyAlignment="1">
      <alignment horizontal="center" vertical="center"/>
    </xf>
    <xf numFmtId="3" fontId="77" fillId="0" borderId="0" xfId="0" applyNumberFormat="1" applyFont="1" applyAlignment="1">
      <alignment vertical="center"/>
    </xf>
    <xf numFmtId="3" fontId="39" fillId="4" borderId="0" xfId="0" applyNumberFormat="1" applyFont="1" applyFill="1" applyAlignment="1">
      <alignment horizontal="right" vertical="center"/>
    </xf>
    <xf numFmtId="0" fontId="23" fillId="4" borderId="19" xfId="0" applyFont="1" applyFill="1" applyBorder="1" applyAlignment="1">
      <alignment horizontal="left" vertical="center"/>
    </xf>
    <xf numFmtId="0" fontId="23" fillId="4" borderId="19" xfId="0" applyFont="1" applyFill="1" applyBorder="1" applyAlignment="1">
      <alignment vertical="center"/>
    </xf>
    <xf numFmtId="3" fontId="23" fillId="5" borderId="19" xfId="0" applyNumberFormat="1" applyFont="1" applyFill="1" applyBorder="1" applyAlignment="1">
      <alignment vertical="center"/>
    </xf>
    <xf numFmtId="3" fontId="23" fillId="4" borderId="19" xfId="0" applyNumberFormat="1" applyFont="1" applyFill="1" applyBorder="1" applyAlignment="1">
      <alignment horizontal="right" vertical="center"/>
    </xf>
    <xf numFmtId="0" fontId="23" fillId="4" borderId="21" xfId="0" applyFont="1" applyFill="1" applyBorder="1" applyAlignment="1">
      <alignment horizontal="left" vertical="center"/>
    </xf>
    <xf numFmtId="3" fontId="23" fillId="5" borderId="21" xfId="0" applyNumberFormat="1" applyFont="1" applyFill="1" applyBorder="1" applyAlignment="1">
      <alignment vertical="center"/>
    </xf>
    <xf numFmtId="3" fontId="39" fillId="4" borderId="21" xfId="0" applyNumberFormat="1" applyFont="1" applyFill="1" applyBorder="1" applyAlignment="1">
      <alignment horizontal="right" vertical="center"/>
    </xf>
    <xf numFmtId="0" fontId="64" fillId="4" borderId="19" xfId="0" applyFont="1" applyFill="1" applyBorder="1" applyAlignment="1">
      <alignment vertical="center"/>
    </xf>
    <xf numFmtId="3" fontId="64" fillId="4" borderId="19" xfId="0" applyNumberFormat="1" applyFont="1" applyFill="1" applyBorder="1" applyAlignment="1">
      <alignment horizontal="right" vertical="center"/>
    </xf>
    <xf numFmtId="0" fontId="64" fillId="0" borderId="21" xfId="0" applyFont="1" applyBorder="1" applyAlignment="1">
      <alignment horizontal="left" vertical="center"/>
    </xf>
    <xf numFmtId="0" fontId="63" fillId="4" borderId="21" xfId="0" applyFont="1" applyFill="1" applyBorder="1" applyAlignment="1">
      <alignment vertical="center"/>
    </xf>
    <xf numFmtId="0" fontId="64" fillId="4" borderId="0" xfId="0" applyFont="1" applyFill="1" applyAlignment="1">
      <alignment horizontal="center"/>
    </xf>
    <xf numFmtId="0" fontId="64" fillId="0" borderId="19" xfId="0" applyFont="1" applyBorder="1" applyAlignment="1">
      <alignment horizontal="left" vertical="top"/>
    </xf>
    <xf numFmtId="0" fontId="64" fillId="0" borderId="21" xfId="0" applyFont="1" applyBorder="1" applyAlignment="1">
      <alignment horizontal="left" vertical="top"/>
    </xf>
    <xf numFmtId="0" fontId="60" fillId="10" borderId="0" xfId="3" applyFont="1" applyFill="1" applyBorder="1" applyAlignment="1"/>
    <xf numFmtId="0" fontId="60" fillId="10" borderId="0" xfId="3" applyFont="1" applyFill="1" applyBorder="1" applyAlignment="1">
      <alignment horizontal="left" wrapText="1"/>
    </xf>
    <xf numFmtId="0" fontId="63" fillId="4" borderId="0" xfId="0" applyFont="1" applyFill="1"/>
    <xf numFmtId="0" fontId="64" fillId="4" borderId="0" xfId="0" applyFont="1" applyFill="1" applyAlignment="1">
      <alignment horizontal="left" vertical="center"/>
    </xf>
    <xf numFmtId="0" fontId="63" fillId="4" borderId="0" xfId="0" applyFont="1" applyFill="1" applyAlignment="1">
      <alignment vertical="center"/>
    </xf>
    <xf numFmtId="3" fontId="71" fillId="4" borderId="0" xfId="12" applyNumberFormat="1" applyFont="1" applyFill="1" applyAlignment="1">
      <alignment horizontal="right" vertical="center"/>
    </xf>
    <xf numFmtId="3" fontId="78" fillId="0" borderId="0" xfId="0" applyNumberFormat="1" applyFont="1" applyAlignment="1">
      <alignment vertical="center"/>
    </xf>
    <xf numFmtId="0" fontId="60" fillId="9" borderId="0" xfId="0" applyFont="1" applyFill="1"/>
    <xf numFmtId="0" fontId="64" fillId="4" borderId="21" xfId="0" applyFont="1" applyFill="1" applyBorder="1" applyAlignment="1">
      <alignment horizontal="left" vertical="center"/>
    </xf>
    <xf numFmtId="0" fontId="22" fillId="4" borderId="0" xfId="0" applyFont="1" applyFill="1" applyAlignment="1">
      <alignment vertical="top"/>
    </xf>
    <xf numFmtId="41" fontId="64" fillId="5" borderId="19" xfId="1" applyFont="1" applyFill="1" applyBorder="1" applyAlignment="1">
      <alignment vertical="center"/>
    </xf>
    <xf numFmtId="0" fontId="65" fillId="0" borderId="0" xfId="0" applyFont="1" applyAlignment="1">
      <alignment horizontal="center" vertical="center"/>
    </xf>
    <xf numFmtId="14" fontId="65" fillId="0" borderId="0" xfId="0" applyNumberFormat="1" applyFont="1" applyAlignment="1">
      <alignment horizontal="center" vertical="center"/>
    </xf>
    <xf numFmtId="0" fontId="63" fillId="0" borderId="0" xfId="0" applyFont="1" applyAlignment="1">
      <alignment horizontal="center" vertical="center"/>
    </xf>
    <xf numFmtId="41" fontId="63" fillId="0" borderId="0" xfId="1" applyFont="1" applyAlignment="1">
      <alignment horizontal="center" vertical="top"/>
    </xf>
    <xf numFmtId="41" fontId="64" fillId="5" borderId="0" xfId="1" applyFont="1" applyFill="1" applyAlignment="1">
      <alignment vertical="top"/>
    </xf>
    <xf numFmtId="41" fontId="64" fillId="0" borderId="0" xfId="1" applyFont="1" applyAlignment="1">
      <alignment horizontal="center" vertical="top"/>
    </xf>
    <xf numFmtId="3" fontId="64" fillId="0" borderId="0" xfId="0" applyNumberFormat="1" applyFont="1" applyAlignment="1">
      <alignment horizontal="center" vertical="center"/>
    </xf>
    <xf numFmtId="3" fontId="63" fillId="0" borderId="0" xfId="0" applyNumberFormat="1" applyFont="1" applyAlignment="1">
      <alignment horizontal="center" vertical="center"/>
    </xf>
    <xf numFmtId="41" fontId="64" fillId="0" borderId="0" xfId="0" applyNumberFormat="1" applyFont="1" applyAlignment="1">
      <alignment vertical="top"/>
    </xf>
    <xf numFmtId="0" fontId="70" fillId="0" borderId="0" xfId="0" applyFont="1" applyAlignment="1">
      <alignment horizontal="left" vertical="top" wrapText="1"/>
    </xf>
    <xf numFmtId="0" fontId="67" fillId="0" borderId="0" xfId="0" applyFont="1" applyAlignment="1">
      <alignment horizontal="center" vertical="center"/>
    </xf>
    <xf numFmtId="0" fontId="76" fillId="0" borderId="0" xfId="0" applyFont="1" applyAlignment="1">
      <alignment vertical="center"/>
    </xf>
    <xf numFmtId="0" fontId="64" fillId="0" borderId="0" xfId="0" applyFont="1" applyAlignment="1">
      <alignment vertical="top" wrapText="1"/>
    </xf>
    <xf numFmtId="41" fontId="64" fillId="0" borderId="0" xfId="1" applyFont="1"/>
    <xf numFmtId="3" fontId="64" fillId="0" borderId="0" xfId="0" applyNumberFormat="1" applyFont="1" applyAlignment="1">
      <alignment horizontal="center" vertical="top"/>
    </xf>
    <xf numFmtId="41" fontId="64" fillId="5" borderId="0" xfId="1" applyFont="1" applyFill="1"/>
    <xf numFmtId="41" fontId="64" fillId="0" borderId="0" xfId="1" applyFont="1" applyAlignment="1">
      <alignment horizontal="center" vertical="top" wrapText="1"/>
    </xf>
    <xf numFmtId="0" fontId="64" fillId="0" borderId="0" xfId="0" applyFont="1" applyAlignment="1">
      <alignment horizontal="center" vertical="top"/>
    </xf>
    <xf numFmtId="0" fontId="70" fillId="0" borderId="0" xfId="0" applyFont="1" applyAlignment="1">
      <alignment vertical="top" wrapText="1"/>
    </xf>
    <xf numFmtId="3" fontId="64" fillId="0" borderId="0" xfId="0" applyNumberFormat="1" applyFont="1" applyAlignment="1">
      <alignment horizontal="right" vertical="top"/>
    </xf>
    <xf numFmtId="0" fontId="67" fillId="0" borderId="0" xfId="0" applyFont="1" applyAlignment="1">
      <alignment horizontal="left" vertical="top"/>
    </xf>
    <xf numFmtId="0" fontId="67" fillId="0" borderId="0" xfId="0" applyFont="1" applyAlignment="1">
      <alignment vertical="top"/>
    </xf>
    <xf numFmtId="4" fontId="79" fillId="4" borderId="0" xfId="0" applyNumberFormat="1" applyFont="1" applyFill="1" applyAlignment="1">
      <alignment horizontal="center" vertical="top"/>
    </xf>
    <xf numFmtId="14" fontId="79" fillId="4" borderId="0" xfId="0" applyNumberFormat="1" applyFont="1" applyFill="1" applyAlignment="1">
      <alignment horizontal="center" vertical="center"/>
    </xf>
    <xf numFmtId="0" fontId="63" fillId="0" borderId="0" xfId="0" applyFont="1" applyAlignment="1">
      <alignment horizontal="left" vertical="top"/>
    </xf>
    <xf numFmtId="3" fontId="64" fillId="5" borderId="0" xfId="0" applyNumberFormat="1" applyFont="1" applyFill="1"/>
    <xf numFmtId="0" fontId="63" fillId="0" borderId="0" xfId="0" applyFont="1" applyAlignment="1">
      <alignment horizontal="center" vertical="top"/>
    </xf>
    <xf numFmtId="3" fontId="63" fillId="0" borderId="0" xfId="0" applyNumberFormat="1" applyFont="1" applyAlignment="1">
      <alignment horizontal="center" vertical="top"/>
    </xf>
    <xf numFmtId="9" fontId="64" fillId="0" borderId="0" xfId="0" applyNumberFormat="1" applyFont="1" applyAlignment="1">
      <alignment horizontal="center" vertical="top"/>
    </xf>
    <xf numFmtId="0" fontId="60" fillId="9" borderId="0" xfId="0" applyFont="1" applyFill="1" applyAlignment="1">
      <alignment horizontal="center" vertical="center"/>
    </xf>
    <xf numFmtId="14" fontId="60" fillId="9" borderId="0" xfId="0" applyNumberFormat="1" applyFont="1" applyFill="1" applyAlignment="1">
      <alignment horizontal="right" vertical="center"/>
    </xf>
    <xf numFmtId="0" fontId="60" fillId="9" borderId="0" xfId="0" applyFont="1" applyFill="1" applyAlignment="1">
      <alignment horizontal="center" vertical="top"/>
    </xf>
    <xf numFmtId="168" fontId="60" fillId="9" borderId="2" xfId="0" applyNumberFormat="1" applyFont="1" applyFill="1" applyBorder="1" applyAlignment="1">
      <alignment horizontal="center" vertical="center"/>
    </xf>
    <xf numFmtId="168" fontId="60" fillId="9" borderId="21" xfId="0" applyNumberFormat="1" applyFont="1" applyFill="1" applyBorder="1" applyAlignment="1">
      <alignment horizontal="center" vertical="center"/>
    </xf>
    <xf numFmtId="0" fontId="64" fillId="0" borderId="19" xfId="0" applyFont="1" applyBorder="1" applyAlignment="1">
      <alignment vertical="top"/>
    </xf>
    <xf numFmtId="0" fontId="64" fillId="0" borderId="19" xfId="0" applyFont="1" applyBorder="1"/>
    <xf numFmtId="41" fontId="64" fillId="0" borderId="19" xfId="1" applyFont="1" applyBorder="1" applyAlignment="1">
      <alignment horizontal="center" vertical="top"/>
    </xf>
    <xf numFmtId="0" fontId="67" fillId="0" borderId="21" xfId="0" applyFont="1" applyBorder="1" applyAlignment="1">
      <alignment horizontal="left" vertical="top"/>
    </xf>
    <xf numFmtId="0" fontId="76" fillId="0" borderId="21" xfId="0" applyFont="1" applyBorder="1" applyAlignment="1">
      <alignment vertical="top"/>
    </xf>
    <xf numFmtId="3" fontId="63" fillId="5" borderId="21" xfId="0" applyNumberFormat="1" applyFont="1" applyFill="1" applyBorder="1" applyAlignment="1">
      <alignment vertical="top"/>
    </xf>
    <xf numFmtId="0" fontId="63" fillId="0" borderId="21" xfId="0" applyFont="1" applyBorder="1" applyAlignment="1">
      <alignment vertical="top"/>
    </xf>
    <xf numFmtId="0" fontId="64" fillId="0" borderId="19" xfId="0" applyFont="1" applyBorder="1" applyAlignment="1">
      <alignment vertical="top" wrapText="1"/>
    </xf>
    <xf numFmtId="41" fontId="64" fillId="5" borderId="19" xfId="1" applyFont="1" applyFill="1" applyBorder="1"/>
    <xf numFmtId="0" fontId="63" fillId="0" borderId="21" xfId="0" applyFont="1" applyBorder="1" applyAlignment="1">
      <alignment vertical="top" wrapText="1"/>
    </xf>
    <xf numFmtId="0" fontId="63" fillId="0" borderId="19" xfId="0" applyFont="1" applyBorder="1" applyAlignment="1">
      <alignment horizontal="left" vertical="top"/>
    </xf>
    <xf numFmtId="0" fontId="63" fillId="0" borderId="19" xfId="0" applyFont="1" applyBorder="1" applyAlignment="1">
      <alignment vertical="top" wrapText="1"/>
    </xf>
    <xf numFmtId="3" fontId="64" fillId="5" borderId="19" xfId="0" applyNumberFormat="1" applyFont="1" applyFill="1" applyBorder="1"/>
    <xf numFmtId="0" fontId="67" fillId="0" borderId="19" xfId="0" applyFont="1" applyBorder="1" applyAlignment="1">
      <alignment horizontal="center" vertical="center" wrapText="1"/>
    </xf>
    <xf numFmtId="0" fontId="71" fillId="6" borderId="19" xfId="0" applyFont="1" applyFill="1" applyBorder="1" applyAlignment="1">
      <alignment vertical="center" wrapText="1"/>
    </xf>
    <xf numFmtId="0" fontId="67" fillId="0" borderId="21" xfId="0" applyFont="1" applyBorder="1" applyAlignment="1">
      <alignment horizontal="center" vertical="center" wrapText="1"/>
    </xf>
    <xf numFmtId="0" fontId="71" fillId="6" borderId="21" xfId="0" applyFont="1" applyFill="1" applyBorder="1" applyAlignment="1">
      <alignment vertical="center" wrapText="1"/>
    </xf>
    <xf numFmtId="0" fontId="67" fillId="0" borderId="0" xfId="0" applyFont="1" applyAlignment="1">
      <alignment horizontal="center" vertical="center" wrapText="1"/>
    </xf>
    <xf numFmtId="0" fontId="67" fillId="4" borderId="0" xfId="0" applyFont="1" applyFill="1" applyAlignment="1">
      <alignment horizontal="left" vertical="center" wrapText="1"/>
    </xf>
    <xf numFmtId="0" fontId="67" fillId="4" borderId="0" xfId="0" applyFont="1" applyFill="1" applyAlignment="1">
      <alignment vertical="center" wrapText="1"/>
    </xf>
    <xf numFmtId="41" fontId="63" fillId="4" borderId="0" xfId="1" applyFont="1" applyFill="1" applyBorder="1" applyAlignment="1">
      <alignment vertical="center" wrapText="1"/>
    </xf>
    <xf numFmtId="0" fontId="67" fillId="4" borderId="0" xfId="0" applyFont="1" applyFill="1"/>
    <xf numFmtId="0" fontId="67" fillId="0" borderId="0" xfId="0" applyFont="1" applyAlignment="1">
      <alignment horizontal="left" vertical="center"/>
    </xf>
    <xf numFmtId="0" fontId="70" fillId="0" borderId="0" xfId="0" applyFont="1" applyAlignment="1">
      <alignment horizontal="left" vertical="center" wrapText="1" indent="2"/>
    </xf>
    <xf numFmtId="41" fontId="67" fillId="0" borderId="0" xfId="1" applyFont="1" applyBorder="1" applyAlignment="1">
      <alignment vertical="center"/>
    </xf>
    <xf numFmtId="41" fontId="67" fillId="0" borderId="0" xfId="1" applyFont="1" applyBorder="1" applyAlignment="1">
      <alignment horizontal="center" vertical="center" wrapText="1"/>
    </xf>
    <xf numFmtId="0" fontId="67" fillId="4" borderId="0" xfId="0" applyFont="1" applyFill="1" applyAlignment="1">
      <alignment horizontal="left" vertical="center"/>
    </xf>
    <xf numFmtId="41" fontId="63" fillId="4" borderId="0" xfId="1" applyFont="1" applyFill="1" applyBorder="1" applyAlignment="1">
      <alignment horizontal="center" vertical="center" wrapText="1"/>
    </xf>
    <xf numFmtId="41" fontId="67" fillId="0" borderId="0" xfId="1" applyFont="1" applyBorder="1" applyAlignment="1">
      <alignment vertical="center" wrapText="1"/>
    </xf>
    <xf numFmtId="41" fontId="67" fillId="4" borderId="0" xfId="1" applyFont="1" applyFill="1" applyBorder="1" applyAlignment="1">
      <alignment vertical="center" wrapText="1"/>
    </xf>
    <xf numFmtId="41" fontId="64" fillId="4" borderId="0" xfId="1" applyFont="1" applyFill="1" applyBorder="1" applyAlignment="1">
      <alignment horizontal="center" vertical="center"/>
    </xf>
    <xf numFmtId="0" fontId="67" fillId="4" borderId="0" xfId="0" applyFont="1" applyFill="1" applyAlignment="1">
      <alignment horizontal="left" vertical="top" wrapText="1"/>
    </xf>
    <xf numFmtId="41" fontId="64" fillId="4" borderId="0" xfId="1" applyFont="1" applyFill="1" applyBorder="1" applyAlignment="1">
      <alignment vertical="center" wrapText="1"/>
    </xf>
    <xf numFmtId="0" fontId="72" fillId="0" borderId="0" xfId="0" applyFont="1" applyAlignment="1">
      <alignment horizontal="left" vertical="center" wrapText="1" indent="2"/>
    </xf>
    <xf numFmtId="0" fontId="70" fillId="0" borderId="0" xfId="0" applyFont="1" applyAlignment="1">
      <alignment horizontal="left" vertical="center" wrapText="1" indent="4"/>
    </xf>
    <xf numFmtId="0" fontId="67" fillId="4" borderId="0" xfId="0" applyFont="1" applyFill="1" applyAlignment="1">
      <alignment horizontal="left" vertical="top"/>
    </xf>
    <xf numFmtId="41" fontId="64" fillId="4" borderId="0" xfId="1" applyFont="1" applyFill="1" applyBorder="1" applyAlignment="1">
      <alignment horizontal="center" vertical="center" wrapText="1"/>
    </xf>
    <xf numFmtId="41" fontId="67" fillId="4" borderId="0" xfId="1" applyFont="1" applyFill="1" applyBorder="1" applyAlignment="1">
      <alignment horizontal="center" vertical="center" wrapText="1"/>
    </xf>
    <xf numFmtId="41" fontId="71" fillId="4" borderId="0" xfId="1" applyFont="1" applyFill="1" applyBorder="1" applyAlignment="1">
      <alignment vertical="center" wrapText="1"/>
    </xf>
    <xf numFmtId="41" fontId="63" fillId="0" borderId="0" xfId="1" applyFont="1" applyAlignment="1">
      <alignment horizontal="center" vertical="center"/>
    </xf>
    <xf numFmtId="0" fontId="67" fillId="4" borderId="0" xfId="0" applyFont="1" applyFill="1" applyAlignment="1">
      <alignment vertical="center"/>
    </xf>
    <xf numFmtId="0" fontId="67" fillId="0" borderId="19" xfId="0" applyFont="1" applyBorder="1" applyAlignment="1">
      <alignment horizontal="left" vertical="top"/>
    </xf>
    <xf numFmtId="0" fontId="70" fillId="0" borderId="19" xfId="0" applyFont="1" applyBorder="1" applyAlignment="1">
      <alignment horizontal="left" vertical="center" wrapText="1" indent="2"/>
    </xf>
    <xf numFmtId="3" fontId="64" fillId="5" borderId="19" xfId="0" applyNumberFormat="1" applyFont="1" applyFill="1" applyBorder="1" applyAlignment="1">
      <alignment vertical="top"/>
    </xf>
    <xf numFmtId="41" fontId="67" fillId="0" borderId="19" xfId="1" applyFont="1" applyBorder="1" applyAlignment="1">
      <alignment vertical="center" wrapText="1"/>
    </xf>
    <xf numFmtId="41" fontId="67" fillId="0" borderId="19" xfId="1" applyFont="1" applyBorder="1" applyAlignment="1">
      <alignment horizontal="center" vertical="center" wrapText="1"/>
    </xf>
    <xf numFmtId="0" fontId="67" fillId="4" borderId="19" xfId="0" applyFont="1" applyFill="1" applyBorder="1" applyAlignment="1">
      <alignment vertical="center" wrapText="1"/>
    </xf>
    <xf numFmtId="41" fontId="64" fillId="4" borderId="19" xfId="1" applyFont="1" applyFill="1" applyBorder="1" applyAlignment="1">
      <alignment vertical="center" wrapText="1"/>
    </xf>
    <xf numFmtId="41" fontId="64" fillId="4" borderId="19" xfId="1" applyFont="1" applyFill="1" applyBorder="1" applyAlignment="1">
      <alignment horizontal="center" vertical="center" wrapText="1"/>
    </xf>
    <xf numFmtId="41" fontId="64" fillId="4" borderId="19" xfId="1" quotePrefix="1" applyFont="1" applyFill="1" applyBorder="1" applyAlignment="1">
      <alignment horizontal="center" vertical="center" wrapText="1"/>
    </xf>
    <xf numFmtId="0" fontId="67" fillId="4" borderId="19" xfId="0" applyFont="1" applyFill="1" applyBorder="1" applyAlignment="1">
      <alignment horizontal="left" vertical="center"/>
    </xf>
    <xf numFmtId="1" fontId="63" fillId="0" borderId="19" xfId="0" applyNumberFormat="1" applyFont="1" applyBorder="1" applyAlignment="1">
      <alignment horizontal="left" vertical="center"/>
    </xf>
    <xf numFmtId="0" fontId="63" fillId="0" borderId="19" xfId="0" applyFont="1" applyBorder="1" applyAlignment="1">
      <alignment vertical="center"/>
    </xf>
    <xf numFmtId="1" fontId="63" fillId="0" borderId="21" xfId="0" applyNumberFormat="1" applyFont="1" applyBorder="1" applyAlignment="1">
      <alignment horizontal="left" vertical="center"/>
    </xf>
    <xf numFmtId="0" fontId="63" fillId="0" borderId="21" xfId="0" applyFont="1" applyBorder="1" applyAlignment="1">
      <alignment vertical="center"/>
    </xf>
    <xf numFmtId="3" fontId="64" fillId="5" borderId="21" xfId="0" applyNumberFormat="1" applyFont="1" applyFill="1" applyBorder="1" applyAlignment="1">
      <alignment vertical="center"/>
    </xf>
    <xf numFmtId="9" fontId="63" fillId="0" borderId="21" xfId="2" applyFont="1" applyBorder="1" applyAlignment="1">
      <alignment vertical="center"/>
    </xf>
    <xf numFmtId="41" fontId="63" fillId="0" borderId="21" xfId="1" applyFont="1" applyBorder="1" applyAlignment="1">
      <alignment vertical="center"/>
    </xf>
    <xf numFmtId="0" fontId="64" fillId="4" borderId="19" xfId="0" applyFont="1" applyFill="1" applyBorder="1" applyAlignment="1">
      <alignment horizontal="left" vertical="center"/>
    </xf>
    <xf numFmtId="0" fontId="63" fillId="4" borderId="21" xfId="0" applyFont="1" applyFill="1" applyBorder="1" applyAlignment="1">
      <alignment horizontal="left" vertical="center"/>
    </xf>
    <xf numFmtId="0" fontId="64" fillId="4" borderId="0" xfId="0" applyFont="1" applyFill="1" applyAlignment="1">
      <alignment vertical="center" wrapText="1"/>
    </xf>
    <xf numFmtId="3" fontId="63" fillId="4" borderId="21" xfId="0" applyNumberFormat="1" applyFont="1" applyFill="1" applyBorder="1" applyAlignment="1">
      <alignment horizontal="right" vertical="center"/>
    </xf>
    <xf numFmtId="0" fontId="63" fillId="0" borderId="22" xfId="0" applyFont="1" applyBorder="1" applyAlignment="1">
      <alignment vertical="center"/>
    </xf>
    <xf numFmtId="3" fontId="64" fillId="0" borderId="22" xfId="0" applyNumberFormat="1" applyFont="1" applyBorder="1" applyAlignment="1">
      <alignment vertical="center"/>
    </xf>
    <xf numFmtId="0" fontId="70" fillId="0" borderId="0" xfId="0" applyFont="1" applyAlignment="1">
      <alignment vertical="center"/>
    </xf>
    <xf numFmtId="49" fontId="67" fillId="0" borderId="0" xfId="0" applyNumberFormat="1" applyFont="1" applyAlignment="1">
      <alignment horizontal="left" vertical="center"/>
    </xf>
    <xf numFmtId="49" fontId="67" fillId="0" borderId="19" xfId="0" applyNumberFormat="1" applyFont="1" applyBorder="1" applyAlignment="1">
      <alignment horizontal="left" vertical="center"/>
    </xf>
    <xf numFmtId="41" fontId="23" fillId="0" borderId="0" xfId="1" applyFont="1" applyFill="1" applyBorder="1" applyAlignment="1">
      <alignment vertical="center"/>
    </xf>
    <xf numFmtId="0" fontId="39" fillId="4" borderId="21" xfId="0" applyFont="1" applyFill="1" applyBorder="1" applyAlignment="1">
      <alignment horizontal="right" vertical="center"/>
    </xf>
    <xf numFmtId="0" fontId="39" fillId="4" borderId="0" xfId="0" applyFont="1" applyFill="1" applyAlignment="1">
      <alignment horizontal="right" vertical="center"/>
    </xf>
    <xf numFmtId="0" fontId="22" fillId="0" borderId="0" xfId="8" applyFont="1" applyAlignment="1">
      <alignment horizontal="left"/>
    </xf>
    <xf numFmtId="0" fontId="60" fillId="9" borderId="0" xfId="0" applyFont="1" applyFill="1" applyAlignment="1">
      <alignment vertical="center"/>
    </xf>
    <xf numFmtId="0" fontId="60" fillId="10" borderId="37" xfId="3" applyFont="1" applyFill="1" applyBorder="1" applyAlignment="1">
      <alignment horizontal="center" vertical="top" wrapText="1"/>
    </xf>
    <xf numFmtId="0" fontId="60" fillId="9" borderId="19" xfId="0" applyFont="1" applyFill="1" applyBorder="1" applyAlignment="1">
      <alignment horizontal="center" vertical="center"/>
    </xf>
    <xf numFmtId="0" fontId="81" fillId="0" borderId="0" xfId="0" applyFont="1"/>
    <xf numFmtId="164" fontId="19" fillId="0" borderId="0" xfId="2" applyNumberFormat="1" applyFont="1" applyBorder="1"/>
    <xf numFmtId="1" fontId="19" fillId="0" borderId="0" xfId="0" applyNumberFormat="1" applyFont="1" applyAlignment="1">
      <alignment horizontal="center"/>
    </xf>
    <xf numFmtId="0" fontId="31" fillId="0" borderId="0" xfId="0" applyFont="1"/>
    <xf numFmtId="170" fontId="19" fillId="0" borderId="0" xfId="2" applyNumberFormat="1" applyFont="1" applyBorder="1"/>
    <xf numFmtId="1" fontId="19" fillId="0" borderId="0" xfId="0" applyNumberFormat="1" applyFont="1" applyAlignment="1">
      <alignment vertical="center"/>
    </xf>
    <xf numFmtId="164" fontId="19" fillId="0" borderId="0" xfId="2" applyNumberFormat="1" applyFont="1" applyBorder="1" applyAlignment="1">
      <alignment vertical="center"/>
    </xf>
    <xf numFmtId="164" fontId="31" fillId="0" borderId="0" xfId="2" applyNumberFormat="1" applyFont="1" applyBorder="1"/>
    <xf numFmtId="10" fontId="31" fillId="0" borderId="0" xfId="2" applyNumberFormat="1" applyFont="1" applyBorder="1"/>
    <xf numFmtId="9" fontId="31" fillId="0" borderId="0" xfId="2" applyFont="1" applyBorder="1"/>
    <xf numFmtId="164" fontId="31" fillId="0" borderId="0" xfId="2" applyNumberFormat="1" applyFont="1" applyBorder="1" applyAlignment="1">
      <alignment horizontal="right"/>
    </xf>
    <xf numFmtId="41" fontId="19" fillId="0" borderId="0" xfId="1" applyFont="1" applyBorder="1"/>
    <xf numFmtId="0" fontId="8" fillId="0" borderId="0" xfId="8"/>
    <xf numFmtId="0" fontId="26" fillId="0" borderId="0" xfId="8" applyFont="1" applyAlignment="1">
      <alignment horizontal="left" vertical="center"/>
    </xf>
    <xf numFmtId="0" fontId="19" fillId="0" borderId="0" xfId="8" applyFont="1" applyAlignment="1">
      <alignment horizontal="left" vertical="center"/>
    </xf>
    <xf numFmtId="0" fontId="21" fillId="6" borderId="0" xfId="0" applyFont="1" applyFill="1" applyAlignment="1">
      <alignment horizontal="center" vertical="center" wrapText="1"/>
    </xf>
    <xf numFmtId="0" fontId="21" fillId="6" borderId="0" xfId="0" applyFont="1" applyFill="1" applyAlignment="1">
      <alignment horizontal="justify" vertical="center" wrapText="1"/>
    </xf>
    <xf numFmtId="0" fontId="21" fillId="6" borderId="0" xfId="0" applyFont="1" applyFill="1" applyAlignment="1">
      <alignment vertical="center" wrapText="1"/>
    </xf>
    <xf numFmtId="0" fontId="39" fillId="4" borderId="0" xfId="0" applyFont="1" applyFill="1"/>
    <xf numFmtId="0" fontId="83" fillId="0" borderId="0" xfId="0" applyFont="1" applyAlignment="1">
      <alignment vertical="center"/>
    </xf>
    <xf numFmtId="0" fontId="51" fillId="0" borderId="0" xfId="0" applyFont="1"/>
    <xf numFmtId="0" fontId="53" fillId="6" borderId="14" xfId="0" applyFont="1" applyFill="1" applyBorder="1" applyAlignment="1">
      <alignment horizontal="center" vertical="center" wrapText="1"/>
    </xf>
    <xf numFmtId="0" fontId="53" fillId="6" borderId="14" xfId="0" applyFont="1" applyFill="1" applyBorder="1" applyAlignment="1">
      <alignment horizontal="justify" vertical="center" wrapText="1"/>
    </xf>
    <xf numFmtId="0" fontId="53" fillId="6" borderId="14" xfId="0" applyFont="1" applyFill="1" applyBorder="1" applyAlignment="1">
      <alignment vertical="center" wrapText="1"/>
    </xf>
    <xf numFmtId="0" fontId="67" fillId="0" borderId="14" xfId="0" applyFont="1" applyBorder="1" applyAlignment="1">
      <alignment horizontal="left" vertical="center" wrapText="1"/>
    </xf>
    <xf numFmtId="0" fontId="67" fillId="0" borderId="19" xfId="0" applyFont="1" applyBorder="1" applyAlignment="1">
      <alignment horizontal="left" vertical="center" wrapText="1"/>
    </xf>
    <xf numFmtId="0" fontId="71" fillId="6" borderId="19" xfId="0" applyFont="1" applyFill="1" applyBorder="1" applyAlignment="1">
      <alignment horizontal="center" vertical="center" wrapText="1"/>
    </xf>
    <xf numFmtId="0" fontId="71" fillId="6" borderId="19" xfId="0" applyFont="1" applyFill="1" applyBorder="1" applyAlignment="1">
      <alignment horizontal="justify" vertical="center" wrapText="1"/>
    </xf>
    <xf numFmtId="0" fontId="67" fillId="0" borderId="21" xfId="0" applyFont="1" applyBorder="1" applyAlignment="1">
      <alignment horizontal="left" vertical="center" wrapText="1"/>
    </xf>
    <xf numFmtId="0" fontId="71" fillId="6" borderId="21" xfId="0" applyFont="1" applyFill="1" applyBorder="1" applyAlignment="1">
      <alignment horizontal="center" vertical="center" wrapText="1"/>
    </xf>
    <xf numFmtId="0" fontId="71" fillId="6" borderId="21" xfId="0" applyFont="1" applyFill="1" applyBorder="1" applyAlignment="1">
      <alignment horizontal="justify" vertical="center" wrapText="1"/>
    </xf>
    <xf numFmtId="0" fontId="61" fillId="0" borderId="0" xfId="0" applyFont="1"/>
    <xf numFmtId="0" fontId="16" fillId="0" borderId="19" xfId="0" applyFont="1" applyBorder="1" applyAlignment="1">
      <alignment horizontal="left" vertical="center" wrapText="1"/>
    </xf>
    <xf numFmtId="0" fontId="21" fillId="6" borderId="19" xfId="0" applyFont="1" applyFill="1" applyBorder="1" applyAlignment="1">
      <alignment horizontal="center" vertical="center" wrapText="1"/>
    </xf>
    <xf numFmtId="0" fontId="21" fillId="6" borderId="19" xfId="0" applyFont="1" applyFill="1" applyBorder="1" applyAlignment="1">
      <alignment horizontal="justify" vertical="center" wrapText="1"/>
    </xf>
    <xf numFmtId="0" fontId="16" fillId="0" borderId="21" xfId="0" applyFont="1" applyBorder="1" applyAlignment="1">
      <alignment horizontal="left" vertical="center" wrapText="1"/>
    </xf>
    <xf numFmtId="0" fontId="21" fillId="6" borderId="21" xfId="0" applyFont="1" applyFill="1" applyBorder="1" applyAlignment="1">
      <alignment horizontal="center" vertical="center" wrapText="1"/>
    </xf>
    <xf numFmtId="0" fontId="21" fillId="6" borderId="21" xfId="0" applyFont="1" applyFill="1" applyBorder="1" applyAlignment="1">
      <alignment horizontal="justify" vertical="center" wrapText="1"/>
    </xf>
    <xf numFmtId="0" fontId="83" fillId="0" borderId="0" xfId="0" applyFont="1"/>
    <xf numFmtId="0" fontId="68" fillId="8" borderId="0" xfId="10" applyFont="1" applyFill="1" applyAlignment="1">
      <alignment horizontal="center" vertical="center"/>
    </xf>
    <xf numFmtId="1" fontId="64" fillId="0" borderId="0" xfId="0" applyNumberFormat="1" applyFont="1"/>
    <xf numFmtId="0" fontId="60" fillId="10" borderId="19" xfId="3" applyFont="1" applyFill="1" applyBorder="1"/>
    <xf numFmtId="0" fontId="88" fillId="10" borderId="0" xfId="3" applyFont="1" applyFill="1" applyBorder="1"/>
    <xf numFmtId="0" fontId="88" fillId="9" borderId="0" xfId="3" applyFont="1" applyFill="1" applyBorder="1"/>
    <xf numFmtId="0" fontId="19" fillId="4" borderId="0" xfId="0" applyFont="1" applyFill="1" applyAlignment="1">
      <alignment horizontal="right" vertical="center"/>
    </xf>
    <xf numFmtId="3" fontId="19" fillId="4" borderId="0" xfId="0" applyNumberFormat="1" applyFont="1" applyFill="1" applyAlignment="1">
      <alignment horizontal="right" vertical="center"/>
    </xf>
    <xf numFmtId="41" fontId="19" fillId="0" borderId="0" xfId="1" applyFont="1" applyAlignment="1">
      <alignment vertical="center"/>
    </xf>
    <xf numFmtId="41" fontId="82" fillId="0" borderId="0" xfId="1" applyFont="1" applyAlignment="1">
      <alignment vertical="center"/>
    </xf>
    <xf numFmtId="1" fontId="19" fillId="0" borderId="0" xfId="0" applyNumberFormat="1" applyFont="1" applyAlignment="1">
      <alignment horizontal="center" vertical="center"/>
    </xf>
    <xf numFmtId="3" fontId="19" fillId="0" borderId="0" xfId="0" applyNumberFormat="1" applyFont="1" applyAlignment="1">
      <alignment vertical="center"/>
    </xf>
    <xf numFmtId="1" fontId="64" fillId="0" borderId="0" xfId="0" applyNumberFormat="1" applyFont="1" applyAlignment="1">
      <alignment vertical="center"/>
    </xf>
    <xf numFmtId="164" fontId="64" fillId="0" borderId="0" xfId="2" applyNumberFormat="1" applyFont="1" applyBorder="1" applyAlignment="1">
      <alignment vertical="center"/>
    </xf>
    <xf numFmtId="1" fontId="64" fillId="0" borderId="0" xfId="0" applyNumberFormat="1" applyFont="1" applyAlignment="1">
      <alignment horizontal="center" vertical="center"/>
    </xf>
    <xf numFmtId="0" fontId="19" fillId="0" borderId="19" xfId="0" applyFont="1" applyBorder="1" applyAlignment="1">
      <alignment vertical="center"/>
    </xf>
    <xf numFmtId="3" fontId="19" fillId="4" borderId="19" xfId="0" applyNumberFormat="1" applyFont="1" applyFill="1" applyBorder="1" applyAlignment="1">
      <alignment horizontal="right" vertical="center"/>
    </xf>
    <xf numFmtId="0" fontId="22" fillId="0" borderId="21" xfId="0" applyFont="1" applyBorder="1" applyAlignment="1">
      <alignment vertical="center"/>
    </xf>
    <xf numFmtId="3" fontId="22" fillId="4" borderId="21" xfId="0" applyNumberFormat="1" applyFont="1" applyFill="1" applyBorder="1" applyAlignment="1">
      <alignment horizontal="right" vertical="center"/>
    </xf>
    <xf numFmtId="0" fontId="60" fillId="9" borderId="0" xfId="0" applyFont="1" applyFill="1" applyAlignment="1">
      <alignment horizontal="center" vertical="center" wrapText="1"/>
    </xf>
    <xf numFmtId="0" fontId="89" fillId="0" borderId="0" xfId="0" applyFont="1"/>
    <xf numFmtId="0" fontId="39" fillId="0" borderId="0" xfId="0" applyFont="1" applyAlignment="1">
      <alignment horizontal="left" vertical="top"/>
    </xf>
    <xf numFmtId="0" fontId="39" fillId="0" borderId="0" xfId="0" applyFont="1" applyAlignment="1">
      <alignment vertical="center" wrapText="1"/>
    </xf>
    <xf numFmtId="3" fontId="23" fillId="4" borderId="0" xfId="0" applyNumberFormat="1" applyFont="1" applyFill="1" applyAlignment="1">
      <alignment horizontal="right" vertical="top"/>
    </xf>
    <xf numFmtId="1" fontId="23" fillId="0" borderId="0" xfId="0" applyNumberFormat="1" applyFont="1" applyAlignment="1">
      <alignment vertical="center"/>
    </xf>
    <xf numFmtId="3" fontId="23" fillId="4" borderId="0" xfId="0" applyNumberFormat="1" applyFont="1" applyFill="1" applyAlignment="1">
      <alignment horizontal="right"/>
    </xf>
    <xf numFmtId="0" fontId="66" fillId="0" borderId="0" xfId="0" applyFont="1" applyAlignment="1">
      <alignment vertical="center" wrapText="1"/>
    </xf>
    <xf numFmtId="3" fontId="23" fillId="4" borderId="0" xfId="2" applyNumberFormat="1" applyFont="1" applyFill="1" applyBorder="1" applyAlignment="1">
      <alignment horizontal="right"/>
    </xf>
    <xf numFmtId="3" fontId="23" fillId="4" borderId="0" xfId="2" applyNumberFormat="1" applyFont="1" applyFill="1" applyBorder="1" applyAlignment="1">
      <alignment horizontal="right" vertical="top"/>
    </xf>
    <xf numFmtId="164" fontId="23" fillId="0" borderId="0" xfId="2" applyNumberFormat="1" applyFont="1" applyBorder="1" applyAlignment="1">
      <alignment vertical="center"/>
    </xf>
    <xf numFmtId="3" fontId="23" fillId="4" borderId="19" xfId="0" applyNumberFormat="1" applyFont="1" applyFill="1" applyBorder="1" applyAlignment="1">
      <alignment horizontal="right" vertical="top"/>
    </xf>
    <xf numFmtId="3" fontId="39" fillId="4" borderId="21" xfId="0" applyNumberFormat="1" applyFont="1" applyFill="1" applyBorder="1" applyAlignment="1">
      <alignment horizontal="right"/>
    </xf>
    <xf numFmtId="0" fontId="90" fillId="0" borderId="0" xfId="0" applyFont="1"/>
    <xf numFmtId="0" fontId="85" fillId="0" borderId="0" xfId="0" applyFont="1" applyAlignment="1">
      <alignment vertical="center"/>
    </xf>
    <xf numFmtId="0" fontId="21" fillId="6" borderId="19" xfId="0" applyFont="1" applyFill="1" applyBorder="1" applyAlignment="1">
      <alignment vertical="center" wrapText="1"/>
    </xf>
    <xf numFmtId="0" fontId="21" fillId="6" borderId="21" xfId="0" applyFont="1" applyFill="1" applyBorder="1" applyAlignment="1">
      <alignment vertical="center" wrapText="1"/>
    </xf>
    <xf numFmtId="3" fontId="64" fillId="4" borderId="0" xfId="0" applyNumberFormat="1" applyFont="1" applyFill="1" applyAlignment="1">
      <alignment vertical="top"/>
    </xf>
    <xf numFmtId="0" fontId="83" fillId="0" borderId="0" xfId="8" applyFont="1" applyAlignment="1">
      <alignment horizontal="left"/>
    </xf>
    <xf numFmtId="0" fontId="91" fillId="0" borderId="0" xfId="8" applyFont="1" applyAlignment="1">
      <alignment horizontal="left"/>
    </xf>
    <xf numFmtId="0" fontId="64" fillId="0" borderId="0" xfId="8" applyFont="1"/>
    <xf numFmtId="0" fontId="64" fillId="0" borderId="0" xfId="8" applyFont="1" applyAlignment="1">
      <alignment horizontal="left"/>
    </xf>
    <xf numFmtId="0" fontId="71" fillId="0" borderId="0" xfId="8" applyFont="1" applyAlignment="1">
      <alignment horizontal="center" vertical="center" wrapText="1"/>
    </xf>
    <xf numFmtId="0" fontId="71" fillId="0" borderId="0" xfId="8" applyFont="1" applyAlignment="1">
      <alignment horizontal="center" vertical="center"/>
    </xf>
    <xf numFmtId="0" fontId="71" fillId="0" borderId="0" xfId="8" applyFont="1" applyAlignment="1">
      <alignment horizontal="justify" vertical="center"/>
    </xf>
    <xf numFmtId="0" fontId="71" fillId="0" borderId="0" xfId="8" applyFont="1" applyAlignment="1">
      <alignment horizontal="center" vertical="top"/>
    </xf>
    <xf numFmtId="0" fontId="71" fillId="0" borderId="0" xfId="8" applyFont="1" applyAlignment="1">
      <alignment horizontal="justify" vertical="top"/>
    </xf>
    <xf numFmtId="0" fontId="71" fillId="0" borderId="0" xfId="8" applyFont="1" applyAlignment="1">
      <alignment horizontal="justify" vertical="center" wrapText="1"/>
    </xf>
    <xf numFmtId="0" fontId="67" fillId="0" borderId="0" xfId="0" applyFont="1" applyAlignment="1">
      <alignment wrapText="1"/>
    </xf>
    <xf numFmtId="0" fontId="71" fillId="0" borderId="0" xfId="8" applyFont="1" applyAlignment="1">
      <alignment horizontal="left" vertical="center" wrapText="1"/>
    </xf>
    <xf numFmtId="0" fontId="71" fillId="0" borderId="0" xfId="8" applyFont="1" applyAlignment="1">
      <alignment horizontal="left" vertical="top"/>
    </xf>
    <xf numFmtId="0" fontId="71" fillId="0" borderId="0" xfId="8" applyFont="1" applyAlignment="1">
      <alignment horizontal="left" vertical="top" wrapText="1"/>
    </xf>
    <xf numFmtId="0" fontId="67" fillId="0" borderId="0" xfId="0" applyFont="1" applyAlignment="1">
      <alignment horizontal="right" vertical="top"/>
    </xf>
    <xf numFmtId="0" fontId="67" fillId="4" borderId="0" xfId="0" applyFont="1" applyFill="1" applyAlignment="1">
      <alignment horizontal="left"/>
    </xf>
    <xf numFmtId="0" fontId="64" fillId="0" borderId="0" xfId="8" applyFont="1" applyAlignment="1">
      <alignment horizontal="left" vertical="center"/>
    </xf>
    <xf numFmtId="0" fontId="86" fillId="8" borderId="0" xfId="10" applyFont="1" applyFill="1" applyAlignment="1">
      <alignment horizontal="center" vertical="center"/>
    </xf>
    <xf numFmtId="0" fontId="53" fillId="6" borderId="55" xfId="0" applyFont="1" applyFill="1" applyBorder="1" applyAlignment="1">
      <alignment horizontal="center" vertical="center" wrapText="1"/>
    </xf>
    <xf numFmtId="0" fontId="53" fillId="6" borderId="55" xfId="0" applyFont="1" applyFill="1" applyBorder="1" applyAlignment="1">
      <alignment horizontal="justify" vertical="center" wrapText="1"/>
    </xf>
    <xf numFmtId="0" fontId="53" fillId="6" borderId="55" xfId="0" applyFont="1" applyFill="1" applyBorder="1" applyAlignment="1">
      <alignment vertical="center" wrapText="1"/>
    </xf>
    <xf numFmtId="49" fontId="64" fillId="0" borderId="0" xfId="0" applyNumberFormat="1" applyFont="1" applyAlignment="1">
      <alignment horizontal="center" vertical="center" wrapText="1"/>
    </xf>
    <xf numFmtId="0" fontId="71" fillId="0" borderId="0" xfId="0" applyFont="1" applyAlignment="1">
      <alignment horizontal="left" vertical="top" wrapText="1"/>
    </xf>
    <xf numFmtId="49" fontId="70" fillId="6" borderId="0" xfId="0" applyNumberFormat="1" applyFont="1" applyFill="1" applyAlignment="1">
      <alignment horizontal="center" vertical="center" wrapText="1"/>
    </xf>
    <xf numFmtId="0" fontId="70" fillId="6" borderId="0" xfId="0" applyFont="1" applyFill="1" applyAlignment="1">
      <alignment horizontal="left" vertical="center" wrapText="1" indent="1"/>
    </xf>
    <xf numFmtId="11" fontId="64" fillId="0" borderId="0" xfId="0" applyNumberFormat="1" applyFont="1"/>
    <xf numFmtId="0" fontId="60" fillId="10" borderId="8" xfId="3" applyFont="1" applyFill="1" applyBorder="1" applyAlignment="1"/>
    <xf numFmtId="0" fontId="60" fillId="10" borderId="9" xfId="3" applyFont="1" applyFill="1" applyBorder="1" applyAlignment="1"/>
    <xf numFmtId="0" fontId="60" fillId="10" borderId="10" xfId="3" applyFont="1" applyFill="1" applyBorder="1" applyAlignment="1"/>
    <xf numFmtId="0" fontId="60" fillId="10" borderId="11" xfId="3" applyFont="1" applyFill="1" applyBorder="1" applyAlignment="1"/>
    <xf numFmtId="0" fontId="60" fillId="10" borderId="12" xfId="3" applyFont="1" applyFill="1" applyBorder="1" applyAlignment="1"/>
    <xf numFmtId="0" fontId="60" fillId="10" borderId="13" xfId="3" applyFont="1" applyFill="1" applyBorder="1" applyAlignment="1"/>
    <xf numFmtId="49" fontId="70" fillId="6" borderId="19" xfId="0" applyNumberFormat="1" applyFont="1" applyFill="1" applyBorder="1" applyAlignment="1">
      <alignment horizontal="center" vertical="center" wrapText="1"/>
    </xf>
    <xf numFmtId="0" fontId="70" fillId="6" borderId="19" xfId="0" applyFont="1" applyFill="1" applyBorder="1" applyAlignment="1">
      <alignment horizontal="left" vertical="center" wrapText="1" indent="1"/>
    </xf>
    <xf numFmtId="49" fontId="75" fillId="0" borderId="21" xfId="0" applyNumberFormat="1" applyFont="1" applyBorder="1" applyAlignment="1">
      <alignment horizontal="center" vertical="center"/>
    </xf>
    <xf numFmtId="9" fontId="60" fillId="10" borderId="19" xfId="3" applyNumberFormat="1" applyFont="1" applyFill="1" applyBorder="1" applyAlignment="1">
      <alignment horizontal="center" wrapText="1"/>
    </xf>
    <xf numFmtId="0" fontId="60" fillId="10" borderId="0" xfId="3" applyFont="1" applyFill="1" applyBorder="1" applyAlignment="1">
      <alignment horizontal="left"/>
    </xf>
    <xf numFmtId="0" fontId="63" fillId="0" borderId="0" xfId="0" applyFont="1" applyAlignment="1">
      <alignment vertical="top"/>
    </xf>
    <xf numFmtId="0" fontId="71" fillId="6" borderId="0" xfId="0" applyFont="1" applyFill="1" applyAlignment="1">
      <alignment vertical="center" wrapText="1"/>
    </xf>
    <xf numFmtId="0" fontId="67" fillId="0" borderId="14" xfId="0" applyFont="1" applyBorder="1" applyAlignment="1">
      <alignment horizontal="center" vertical="center" wrapText="1"/>
    </xf>
    <xf numFmtId="0" fontId="71" fillId="6" borderId="14" xfId="0" applyFont="1" applyFill="1" applyBorder="1" applyAlignment="1">
      <alignment horizontal="justify" vertical="center" wrapText="1"/>
    </xf>
    <xf numFmtId="0" fontId="71" fillId="6" borderId="14" xfId="0" applyFont="1" applyFill="1" applyBorder="1" applyAlignment="1">
      <alignment vertical="center" wrapText="1"/>
    </xf>
    <xf numFmtId="0" fontId="94" fillId="0" borderId="0" xfId="0" applyFont="1"/>
    <xf numFmtId="0" fontId="85" fillId="0" borderId="0" xfId="0" applyFont="1"/>
    <xf numFmtId="0" fontId="95" fillId="0" borderId="0" xfId="0" applyFont="1"/>
    <xf numFmtId="49" fontId="63" fillId="0" borderId="0" xfId="0" applyNumberFormat="1" applyFont="1" applyAlignment="1">
      <alignment horizontal="center" vertical="center"/>
    </xf>
    <xf numFmtId="3" fontId="63" fillId="0" borderId="0" xfId="0" applyNumberFormat="1" applyFont="1" applyAlignment="1">
      <alignment vertical="top"/>
    </xf>
    <xf numFmtId="49" fontId="64" fillId="0" borderId="0" xfId="0" applyNumberFormat="1" applyFont="1" applyAlignment="1">
      <alignment horizontal="center" vertical="top"/>
    </xf>
    <xf numFmtId="0" fontId="71" fillId="0" borderId="0" xfId="13" applyFont="1" applyAlignment="1">
      <alignment horizontal="left" vertical="center" wrapText="1" indent="2"/>
    </xf>
    <xf numFmtId="0" fontId="71" fillId="0" borderId="0" xfId="13" applyFont="1" applyAlignment="1">
      <alignment horizontal="left" vertical="center" wrapText="1" indent="3"/>
    </xf>
    <xf numFmtId="0" fontId="60" fillId="10" borderId="0" xfId="3" applyFont="1" applyFill="1" applyBorder="1" applyAlignment="1">
      <alignment horizontal="left" vertical="center"/>
    </xf>
    <xf numFmtId="0" fontId="60" fillId="10" borderId="19" xfId="3" applyFont="1" applyFill="1" applyBorder="1" applyAlignment="1">
      <alignment vertical="top" wrapText="1"/>
    </xf>
    <xf numFmtId="49" fontId="67" fillId="0" borderId="19" xfId="0" applyNumberFormat="1" applyFont="1" applyBorder="1" applyAlignment="1">
      <alignment horizontal="center"/>
    </xf>
    <xf numFmtId="0" fontId="67" fillId="0" borderId="19" xfId="0" applyFont="1" applyBorder="1"/>
    <xf numFmtId="3" fontId="64" fillId="4" borderId="19" xfId="0" applyNumberFormat="1" applyFont="1" applyFill="1" applyBorder="1" applyAlignment="1">
      <alignment vertical="top"/>
    </xf>
    <xf numFmtId="0" fontId="60" fillId="10" borderId="29" xfId="3" applyFont="1" applyFill="1" applyBorder="1" applyAlignment="1">
      <alignment wrapText="1"/>
    </xf>
    <xf numFmtId="0" fontId="65" fillId="4" borderId="0" xfId="10" applyFont="1" applyFill="1" applyAlignment="1">
      <alignment horizontal="center" vertical="center"/>
    </xf>
    <xf numFmtId="49" fontId="63" fillId="0" borderId="0" xfId="0" applyNumberFormat="1" applyFont="1" applyAlignment="1">
      <alignment horizontal="center" vertical="top"/>
    </xf>
    <xf numFmtId="0" fontId="61" fillId="9" borderId="25" xfId="0" applyFont="1" applyFill="1" applyBorder="1"/>
    <xf numFmtId="49" fontId="63" fillId="0" borderId="19" xfId="0" applyNumberFormat="1" applyFont="1" applyBorder="1" applyAlignment="1">
      <alignment horizontal="center" vertical="top"/>
    </xf>
    <xf numFmtId="0" fontId="73" fillId="0" borderId="19" xfId="13" applyFont="1" applyBorder="1" applyAlignment="1">
      <alignment horizontal="left" vertical="center" wrapText="1" indent="1"/>
    </xf>
    <xf numFmtId="3" fontId="63" fillId="0" borderId="19" xfId="0" applyNumberFormat="1" applyFont="1" applyBorder="1" applyAlignment="1">
      <alignment vertical="top"/>
    </xf>
    <xf numFmtId="49" fontId="76" fillId="0" borderId="21" xfId="0" applyNumberFormat="1" applyFont="1" applyBorder="1" applyAlignment="1">
      <alignment horizontal="center"/>
    </xf>
    <xf numFmtId="0" fontId="76" fillId="0" borderId="21" xfId="0" applyFont="1" applyBorder="1"/>
    <xf numFmtId="3" fontId="63" fillId="0" borderId="21" xfId="0" applyNumberFormat="1" applyFont="1" applyBorder="1" applyAlignment="1">
      <alignment vertical="top"/>
    </xf>
    <xf numFmtId="3" fontId="64" fillId="5" borderId="21" xfId="0" applyNumberFormat="1" applyFont="1" applyFill="1" applyBorder="1" applyAlignment="1">
      <alignment vertical="top"/>
    </xf>
    <xf numFmtId="49" fontId="63" fillId="0" borderId="19" xfId="0" applyNumberFormat="1" applyFont="1" applyBorder="1" applyAlignment="1">
      <alignment horizontal="center" vertical="center"/>
    </xf>
    <xf numFmtId="49" fontId="60" fillId="10" borderId="0" xfId="3" applyNumberFormat="1" applyFont="1" applyFill="1" applyBorder="1" applyAlignment="1">
      <alignment horizontal="center" vertical="center"/>
    </xf>
    <xf numFmtId="0" fontId="71" fillId="6" borderId="0" xfId="0" applyFont="1" applyFill="1" applyAlignment="1">
      <alignment horizontal="justify" vertical="center" wrapText="1"/>
    </xf>
    <xf numFmtId="0" fontId="60" fillId="9" borderId="0" xfId="0" applyFont="1" applyFill="1" applyAlignment="1">
      <alignment vertical="center" wrapText="1"/>
    </xf>
    <xf numFmtId="0" fontId="60" fillId="9" borderId="0" xfId="0" applyFont="1" applyFill="1" applyAlignment="1">
      <alignment horizontal="left" vertical="center"/>
    </xf>
    <xf numFmtId="0" fontId="60" fillId="9" borderId="24" xfId="0" applyFont="1" applyFill="1" applyBorder="1" applyAlignment="1">
      <alignment horizontal="center" vertical="center"/>
    </xf>
    <xf numFmtId="9" fontId="60" fillId="10" borderId="0" xfId="3" applyNumberFormat="1" applyFont="1" applyFill="1" applyBorder="1" applyAlignment="1"/>
    <xf numFmtId="9" fontId="60" fillId="10" borderId="0" xfId="3" applyNumberFormat="1" applyFont="1" applyFill="1" applyBorder="1" applyAlignment="1">
      <alignment wrapText="1"/>
    </xf>
    <xf numFmtId="9" fontId="60" fillId="10" borderId="19" xfId="3" applyNumberFormat="1" applyFont="1" applyFill="1" applyBorder="1" applyAlignment="1">
      <alignment vertical="center"/>
    </xf>
    <xf numFmtId="9" fontId="60" fillId="10" borderId="19" xfId="3" applyNumberFormat="1" applyFont="1" applyFill="1" applyBorder="1" applyAlignment="1">
      <alignment vertical="center" wrapText="1"/>
    </xf>
    <xf numFmtId="0" fontId="60" fillId="10" borderId="19" xfId="3" applyFont="1" applyFill="1" applyBorder="1" applyAlignment="1">
      <alignment horizontal="right" vertical="center" wrapText="1"/>
    </xf>
    <xf numFmtId="9" fontId="60" fillId="10" borderId="19" xfId="3" applyNumberFormat="1" applyFont="1" applyFill="1" applyBorder="1" applyAlignment="1">
      <alignment horizontal="right" vertical="center" wrapText="1"/>
    </xf>
    <xf numFmtId="9" fontId="60" fillId="10" borderId="19" xfId="3" applyNumberFormat="1" applyFont="1" applyFill="1" applyBorder="1" applyAlignment="1">
      <alignment horizontal="center" vertical="center"/>
    </xf>
    <xf numFmtId="9" fontId="60" fillId="10" borderId="19" xfId="3" applyNumberFormat="1" applyFont="1" applyFill="1" applyBorder="1" applyAlignment="1">
      <alignment horizontal="center" vertical="center" wrapText="1"/>
    </xf>
    <xf numFmtId="0" fontId="57" fillId="9" borderId="0" xfId="0" applyFont="1" applyFill="1" applyAlignment="1">
      <alignment horizontal="center" vertical="center"/>
    </xf>
    <xf numFmtId="0" fontId="57" fillId="9" borderId="0" xfId="0" applyFont="1" applyFill="1" applyAlignment="1">
      <alignment vertical="center"/>
    </xf>
    <xf numFmtId="0" fontId="57" fillId="9" borderId="0" xfId="0" applyFont="1" applyFill="1" applyAlignment="1">
      <alignment horizontal="left" vertical="center"/>
    </xf>
    <xf numFmtId="0" fontId="85" fillId="0" borderId="0" xfId="0" applyFont="1" applyAlignment="1">
      <alignment horizontal="center"/>
    </xf>
    <xf numFmtId="0" fontId="85" fillId="4" borderId="0" xfId="0" applyFont="1" applyFill="1"/>
    <xf numFmtId="0" fontId="64" fillId="4" borderId="0" xfId="0" applyFont="1" applyFill="1" applyAlignment="1">
      <alignment horizontal="center" vertical="center"/>
    </xf>
    <xf numFmtId="3" fontId="63" fillId="4" borderId="0" xfId="0" applyNumberFormat="1" applyFont="1" applyFill="1"/>
    <xf numFmtId="0" fontId="70" fillId="4" borderId="0" xfId="0" applyFont="1" applyFill="1" applyAlignment="1">
      <alignment horizontal="left" vertical="center"/>
    </xf>
    <xf numFmtId="3" fontId="64" fillId="4" borderId="0" xfId="0" applyNumberFormat="1" applyFont="1" applyFill="1"/>
    <xf numFmtId="0" fontId="79" fillId="4" borderId="0" xfId="0" applyFont="1" applyFill="1"/>
    <xf numFmtId="14" fontId="60" fillId="10" borderId="19" xfId="3" applyNumberFormat="1" applyFont="1" applyFill="1" applyBorder="1" applyAlignment="1">
      <alignment horizontal="center" wrapText="1"/>
    </xf>
    <xf numFmtId="0" fontId="64" fillId="4" borderId="19" xfId="0" applyFont="1" applyFill="1" applyBorder="1" applyAlignment="1">
      <alignment horizontal="center" vertical="center"/>
    </xf>
    <xf numFmtId="0" fontId="64" fillId="4" borderId="19" xfId="0" applyFont="1" applyFill="1" applyBorder="1" applyAlignment="1">
      <alignment vertical="center" wrapText="1"/>
    </xf>
    <xf numFmtId="3" fontId="64" fillId="4" borderId="19" xfId="0" applyNumberFormat="1" applyFont="1" applyFill="1" applyBorder="1"/>
    <xf numFmtId="0" fontId="84" fillId="0" borderId="0" xfId="0" applyFont="1" applyAlignment="1">
      <alignment vertical="center"/>
    </xf>
    <xf numFmtId="0" fontId="53" fillId="6" borderId="0" xfId="0" applyFont="1" applyFill="1" applyAlignment="1">
      <alignment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horizontal="justify" vertical="center" wrapText="1"/>
    </xf>
    <xf numFmtId="0" fontId="53" fillId="6" borderId="19" xfId="0" applyFont="1" applyFill="1" applyBorder="1" applyAlignment="1">
      <alignment vertical="center" wrapText="1"/>
    </xf>
    <xf numFmtId="0" fontId="53" fillId="6" borderId="21" xfId="0" applyFont="1" applyFill="1" applyBorder="1" applyAlignment="1">
      <alignment horizontal="center" vertical="center" wrapText="1"/>
    </xf>
    <xf numFmtId="0" fontId="53" fillId="6" borderId="21" xfId="0" applyFont="1" applyFill="1" applyBorder="1" applyAlignment="1">
      <alignment horizontal="justify" vertical="center" wrapText="1"/>
    </xf>
    <xf numFmtId="0" fontId="53" fillId="6" borderId="21" xfId="0" applyFont="1" applyFill="1" applyBorder="1" applyAlignment="1">
      <alignment vertical="center" wrapText="1"/>
    </xf>
    <xf numFmtId="0" fontId="23" fillId="4" borderId="0" xfId="0" applyFont="1" applyFill="1" applyAlignment="1">
      <alignment vertical="top"/>
    </xf>
    <xf numFmtId="3" fontId="39" fillId="4" borderId="0" xfId="0" applyNumberFormat="1" applyFont="1" applyFill="1" applyAlignment="1">
      <alignment horizontal="right" vertical="top"/>
    </xf>
    <xf numFmtId="0" fontId="23" fillId="4" borderId="0" xfId="0" applyFont="1" applyFill="1" applyAlignment="1">
      <alignment horizontal="left" vertical="top" indent="1"/>
    </xf>
    <xf numFmtId="41" fontId="23" fillId="5" borderId="0" xfId="1" applyFont="1" applyFill="1" applyAlignment="1">
      <alignment vertical="top"/>
    </xf>
    <xf numFmtId="0" fontId="23" fillId="4" borderId="0" xfId="0" applyFont="1" applyFill="1" applyAlignment="1">
      <alignment horizontal="left" vertical="top" indent="2"/>
    </xf>
    <xf numFmtId="0" fontId="89" fillId="4" borderId="0" xfId="0" applyFont="1" applyFill="1"/>
    <xf numFmtId="0" fontId="89" fillId="0" borderId="0" xfId="0" applyFont="1" applyAlignment="1">
      <alignment horizontal="center"/>
    </xf>
    <xf numFmtId="0" fontId="23" fillId="4" borderId="0" xfId="0" applyFont="1" applyFill="1" applyAlignment="1">
      <alignment horizontal="left" vertical="center"/>
    </xf>
    <xf numFmtId="0" fontId="23" fillId="4" borderId="56" xfId="0" applyFont="1" applyFill="1" applyBorder="1" applyAlignment="1">
      <alignment horizontal="left" vertical="top" indent="1"/>
    </xf>
    <xf numFmtId="41" fontId="23" fillId="5" borderId="56" xfId="1" applyFont="1" applyFill="1" applyBorder="1" applyAlignment="1">
      <alignment vertical="top"/>
    </xf>
    <xf numFmtId="0" fontId="23" fillId="4" borderId="56" xfId="0" applyFont="1" applyFill="1" applyBorder="1" applyAlignment="1">
      <alignment horizontal="left" vertical="top" indent="2"/>
    </xf>
    <xf numFmtId="3" fontId="23" fillId="4" borderId="56" xfId="0" applyNumberFormat="1" applyFont="1" applyFill="1" applyBorder="1" applyAlignment="1">
      <alignment horizontal="right" vertical="top"/>
    </xf>
    <xf numFmtId="3" fontId="23" fillId="4" borderId="56" xfId="0" applyNumberFormat="1" applyFont="1" applyFill="1" applyBorder="1" applyAlignment="1">
      <alignment vertical="top"/>
    </xf>
    <xf numFmtId="0" fontId="39" fillId="4" borderId="57" xfId="0" applyFont="1" applyFill="1" applyBorder="1" applyAlignment="1">
      <alignment vertical="center"/>
    </xf>
    <xf numFmtId="9" fontId="60" fillId="10" borderId="56" xfId="3" applyNumberFormat="1" applyFont="1" applyFill="1" applyBorder="1" applyAlignment="1">
      <alignment horizontal="center" wrapText="1"/>
    </xf>
    <xf numFmtId="0" fontId="23" fillId="0" borderId="0" xfId="0" applyFont="1" applyAlignment="1">
      <alignment horizontal="center" vertical="center"/>
    </xf>
    <xf numFmtId="0" fontId="64" fillId="0" borderId="0" xfId="0" applyFont="1" applyAlignment="1">
      <alignment horizontal="center" vertical="center"/>
    </xf>
    <xf numFmtId="3" fontId="64" fillId="4" borderId="0" xfId="0" applyNumberFormat="1" applyFont="1" applyFill="1" applyAlignment="1">
      <alignment horizontal="right" vertical="top"/>
    </xf>
    <xf numFmtId="0" fontId="64" fillId="4" borderId="0" xfId="0" applyFont="1" applyFill="1" applyAlignment="1">
      <alignment vertical="top"/>
    </xf>
    <xf numFmtId="0" fontId="64" fillId="4" borderId="0" xfId="0" applyFont="1" applyFill="1" applyAlignment="1">
      <alignment horizontal="left" vertical="top"/>
    </xf>
    <xf numFmtId="0" fontId="64" fillId="4" borderId="0" xfId="0" applyFont="1" applyFill="1" applyAlignment="1">
      <alignment horizontal="left" vertical="top" indent="1"/>
    </xf>
    <xf numFmtId="0" fontId="63" fillId="4" borderId="0" xfId="0" applyFont="1" applyFill="1" applyAlignment="1">
      <alignment horizontal="left" vertical="top"/>
    </xf>
    <xf numFmtId="0" fontId="63" fillId="4" borderId="0" xfId="0" applyFont="1" applyFill="1" applyAlignment="1">
      <alignment vertical="top"/>
    </xf>
    <xf numFmtId="3" fontId="63" fillId="4" borderId="0" xfId="0" applyNumberFormat="1" applyFont="1" applyFill="1" applyAlignment="1">
      <alignment vertical="top"/>
    </xf>
    <xf numFmtId="0" fontId="64" fillId="0" borderId="19" xfId="0" applyFont="1" applyBorder="1" applyAlignment="1">
      <alignment horizontal="center" vertical="center"/>
    </xf>
    <xf numFmtId="0" fontId="64" fillId="4" borderId="19" xfId="0" applyFont="1" applyFill="1" applyBorder="1" applyAlignment="1">
      <alignment horizontal="left" vertical="top" indent="1"/>
    </xf>
    <xf numFmtId="3" fontId="64" fillId="4" borderId="19" xfId="0" applyNumberFormat="1" applyFont="1" applyFill="1" applyBorder="1" applyAlignment="1">
      <alignment horizontal="right" vertical="top"/>
    </xf>
    <xf numFmtId="0" fontId="57" fillId="4" borderId="0" xfId="0" applyFont="1" applyFill="1"/>
    <xf numFmtId="0" fontId="39" fillId="4" borderId="0" xfId="0" applyFont="1" applyFill="1" applyAlignment="1">
      <alignment vertical="top"/>
    </xf>
    <xf numFmtId="0" fontId="71" fillId="0" borderId="0" xfId="0" applyFont="1" applyAlignment="1">
      <alignment horizontal="center" vertical="center"/>
    </xf>
    <xf numFmtId="0" fontId="71" fillId="0" borderId="0" xfId="0" applyFont="1" applyAlignment="1">
      <alignment vertical="center"/>
    </xf>
    <xf numFmtId="0" fontId="76" fillId="0" borderId="19" xfId="0" applyFont="1" applyBorder="1" applyAlignment="1">
      <alignment horizontal="center" vertical="center"/>
    </xf>
    <xf numFmtId="0" fontId="73" fillId="0" borderId="19" xfId="0" applyFont="1" applyBorder="1" applyAlignment="1">
      <alignment vertical="center" wrapText="1"/>
    </xf>
    <xf numFmtId="9" fontId="60" fillId="10" borderId="19" xfId="3" applyNumberFormat="1" applyFont="1" applyFill="1" applyBorder="1" applyAlignment="1">
      <alignment horizontal="left" wrapText="1"/>
    </xf>
    <xf numFmtId="0" fontId="60" fillId="4" borderId="0" xfId="0" applyFont="1" applyFill="1"/>
    <xf numFmtId="9" fontId="60" fillId="10" borderId="19" xfId="3" applyNumberFormat="1" applyFont="1" applyFill="1" applyBorder="1" applyAlignment="1">
      <alignment horizontal="center" vertical="top" wrapText="1"/>
    </xf>
    <xf numFmtId="0" fontId="64" fillId="4" borderId="19" xfId="0" applyFont="1" applyFill="1" applyBorder="1" applyAlignment="1">
      <alignment vertical="top"/>
    </xf>
    <xf numFmtId="3" fontId="63" fillId="4" borderId="0" xfId="0" applyNumberFormat="1" applyFont="1" applyFill="1" applyAlignment="1">
      <alignment horizontal="center" vertical="top"/>
    </xf>
    <xf numFmtId="3" fontId="64" fillId="4" borderId="0" xfId="0" applyNumberFormat="1" applyFont="1" applyFill="1" applyAlignment="1">
      <alignment horizontal="center" vertical="top"/>
    </xf>
    <xf numFmtId="3" fontId="64" fillId="4" borderId="19" xfId="0" applyNumberFormat="1" applyFont="1" applyFill="1" applyBorder="1" applyAlignment="1">
      <alignment horizontal="center" vertical="top"/>
    </xf>
    <xf numFmtId="0" fontId="61" fillId="9" borderId="0" xfId="0" applyFont="1" applyFill="1" applyAlignment="1">
      <alignment vertical="center"/>
    </xf>
    <xf numFmtId="9" fontId="60" fillId="10" borderId="21" xfId="3" applyNumberFormat="1" applyFont="1" applyFill="1" applyBorder="1" applyAlignment="1">
      <alignment horizontal="center" vertical="center" wrapText="1"/>
    </xf>
    <xf numFmtId="9" fontId="60" fillId="10" borderId="32" xfId="3" applyNumberFormat="1" applyFont="1" applyFill="1" applyBorder="1" applyAlignment="1">
      <alignment horizontal="center" vertical="center" wrapText="1"/>
    </xf>
    <xf numFmtId="0" fontId="48" fillId="0" borderId="18" xfId="0" applyFont="1" applyBorder="1" applyAlignment="1">
      <alignment vertical="center"/>
    </xf>
    <xf numFmtId="0" fontId="64" fillId="0" borderId="19" xfId="0" applyFont="1" applyBorder="1" applyAlignment="1">
      <alignment wrapText="1"/>
    </xf>
    <xf numFmtId="0" fontId="67" fillId="4" borderId="0" xfId="0" applyFont="1" applyFill="1" applyAlignment="1">
      <alignment horizontal="center"/>
    </xf>
    <xf numFmtId="0" fontId="67" fillId="0" borderId="0" xfId="0" applyFont="1" applyAlignment="1">
      <alignment horizontal="left"/>
    </xf>
    <xf numFmtId="0" fontId="67" fillId="0" borderId="0" xfId="7" applyFont="1" applyProtection="1">
      <alignment horizontal="left"/>
    </xf>
    <xf numFmtId="0" fontId="79" fillId="3" borderId="0" xfId="0" applyFont="1" applyFill="1" applyAlignment="1">
      <alignment vertical="center"/>
    </xf>
    <xf numFmtId="0" fontId="67" fillId="3" borderId="0" xfId="0" applyFont="1" applyFill="1"/>
    <xf numFmtId="0" fontId="79" fillId="12" borderId="0" xfId="0" applyFont="1" applyFill="1" applyAlignment="1">
      <alignment horizontal="center" vertical="center"/>
    </xf>
    <xf numFmtId="0" fontId="67" fillId="12" borderId="0" xfId="0" applyFont="1" applyFill="1"/>
    <xf numFmtId="0" fontId="96" fillId="3" borderId="0" xfId="5" applyFont="1" applyFill="1" applyProtection="1"/>
    <xf numFmtId="0" fontId="67" fillId="0" borderId="0" xfId="0" applyFont="1" applyAlignment="1">
      <alignment horizontal="center"/>
    </xf>
    <xf numFmtId="0" fontId="64" fillId="0" borderId="0" xfId="0" applyFont="1" applyAlignment="1">
      <alignment horizontal="left"/>
    </xf>
    <xf numFmtId="0" fontId="67" fillId="0" borderId="0" xfId="6" applyFont="1" applyProtection="1">
      <alignment vertical="center"/>
    </xf>
    <xf numFmtId="0" fontId="97" fillId="0" borderId="0" xfId="0" applyFont="1"/>
    <xf numFmtId="0" fontId="98" fillId="0" borderId="0" xfId="0" applyFont="1"/>
    <xf numFmtId="0" fontId="97" fillId="0" borderId="0" xfId="0" applyFont="1" applyAlignment="1">
      <alignment horizontal="left"/>
    </xf>
    <xf numFmtId="0" fontId="97" fillId="0" borderId="0" xfId="0" applyFont="1" applyAlignment="1">
      <alignment horizontal="center"/>
    </xf>
    <xf numFmtId="0" fontId="99" fillId="8" borderId="0" xfId="10" applyFont="1" applyFill="1" applyAlignment="1">
      <alignment horizontal="center" vertical="center"/>
    </xf>
    <xf numFmtId="0" fontId="98" fillId="0" borderId="22" xfId="0" applyFont="1" applyBorder="1" applyAlignment="1">
      <alignment horizontal="left"/>
    </xf>
    <xf numFmtId="0" fontId="98" fillId="0" borderId="22" xfId="0" applyFont="1" applyBorder="1"/>
    <xf numFmtId="0" fontId="98" fillId="0" borderId="0" xfId="0" applyFont="1" applyAlignment="1">
      <alignment horizontal="left"/>
    </xf>
    <xf numFmtId="0" fontId="57" fillId="10" borderId="19" xfId="3" applyFont="1" applyFill="1" applyBorder="1" applyAlignment="1">
      <alignment horizontal="right" wrapText="1"/>
    </xf>
    <xf numFmtId="164" fontId="19" fillId="4" borderId="0" xfId="1" applyNumberFormat="1" applyFont="1" applyFill="1" applyAlignment="1">
      <alignment horizontal="right"/>
    </xf>
    <xf numFmtId="3" fontId="63" fillId="0" borderId="21" xfId="0" applyNumberFormat="1" applyFont="1" applyBorder="1" applyAlignment="1">
      <alignment horizontal="right" vertical="top"/>
    </xf>
    <xf numFmtId="0" fontId="29" fillId="0" borderId="0" xfId="0" applyFont="1" applyAlignment="1">
      <alignment vertical="center"/>
    </xf>
    <xf numFmtId="3" fontId="22" fillId="4" borderId="58" xfId="0" applyNumberFormat="1" applyFont="1" applyFill="1" applyBorder="1" applyAlignment="1">
      <alignment vertical="center"/>
    </xf>
    <xf numFmtId="3" fontId="63" fillId="0" borderId="0" xfId="0" applyNumberFormat="1" applyFont="1" applyAlignment="1">
      <alignment vertical="center"/>
    </xf>
    <xf numFmtId="3" fontId="63" fillId="0" borderId="22" xfId="1" applyNumberFormat="1" applyFont="1" applyBorder="1" applyAlignment="1">
      <alignment vertical="center"/>
    </xf>
    <xf numFmtId="3" fontId="64" fillId="0" borderId="0" xfId="1" applyNumberFormat="1" applyFont="1" applyBorder="1" applyAlignment="1">
      <alignment vertical="center"/>
    </xf>
    <xf numFmtId="3" fontId="63" fillId="0" borderId="0" xfId="1" applyNumberFormat="1" applyFont="1" applyBorder="1" applyAlignment="1">
      <alignment vertical="center"/>
    </xf>
    <xf numFmtId="0" fontId="63" fillId="0" borderId="0" xfId="0" applyFont="1" applyAlignment="1">
      <alignment vertical="top" wrapText="1"/>
    </xf>
    <xf numFmtId="0" fontId="64" fillId="0" borderId="0" xfId="0" applyFont="1" applyAlignment="1">
      <alignment vertical="top"/>
    </xf>
    <xf numFmtId="41" fontId="64" fillId="4" borderId="0" xfId="1" applyFont="1" applyFill="1" applyAlignment="1">
      <alignment horizontal="center" vertical="top"/>
    </xf>
    <xf numFmtId="0" fontId="73" fillId="0" borderId="0" xfId="0" applyFont="1" applyAlignment="1">
      <alignment horizontal="left" vertical="center" wrapText="1"/>
    </xf>
    <xf numFmtId="0" fontId="23" fillId="0" borderId="0" xfId="0" applyFont="1" applyAlignment="1">
      <alignment vertical="top" wrapText="1"/>
    </xf>
    <xf numFmtId="0" fontId="3" fillId="0" borderId="0" xfId="8" applyFont="1"/>
    <xf numFmtId="0" fontId="100" fillId="0" borderId="0" xfId="0" applyFont="1" applyAlignment="1">
      <alignment horizontal="left"/>
    </xf>
    <xf numFmtId="0" fontId="60" fillId="10" borderId="21" xfId="3" applyFont="1" applyFill="1" applyBorder="1" applyAlignment="1">
      <alignment horizontal="right" vertical="center" wrapText="1"/>
    </xf>
    <xf numFmtId="0" fontId="71" fillId="0" borderId="0" xfId="0" applyFont="1" applyAlignment="1">
      <alignment vertical="center" wrapText="1"/>
    </xf>
    <xf numFmtId="41" fontId="73" fillId="0" borderId="0" xfId="1" applyFont="1" applyBorder="1" applyAlignment="1">
      <alignment vertical="center" wrapText="1"/>
    </xf>
    <xf numFmtId="0" fontId="71" fillId="0" borderId="0" xfId="0" applyFont="1" applyAlignment="1">
      <alignment horizontal="left" vertical="center" wrapText="1" indent="1"/>
    </xf>
    <xf numFmtId="41" fontId="71" fillId="0" borderId="0" xfId="1" applyFont="1" applyBorder="1" applyAlignment="1">
      <alignment vertical="center" wrapText="1"/>
    </xf>
    <xf numFmtId="41" fontId="73" fillId="0" borderId="0" xfId="1" applyFont="1" applyFill="1" applyBorder="1" applyAlignment="1">
      <alignment vertical="center" wrapText="1"/>
    </xf>
    <xf numFmtId="0" fontId="71" fillId="0" borderId="19" xfId="0" applyFont="1" applyBorder="1" applyAlignment="1">
      <alignment horizontal="left" vertical="center" wrapText="1"/>
    </xf>
    <xf numFmtId="0" fontId="71" fillId="0" borderId="19" xfId="0" applyFont="1" applyBorder="1" applyAlignment="1">
      <alignment vertical="center" wrapText="1"/>
    </xf>
    <xf numFmtId="0" fontId="63" fillId="0" borderId="21" xfId="0" applyFont="1" applyBorder="1" applyAlignment="1">
      <alignment horizontal="left"/>
    </xf>
    <xf numFmtId="0" fontId="63" fillId="0" borderId="21" xfId="0" applyFont="1" applyBorder="1"/>
    <xf numFmtId="41" fontId="63" fillId="4" borderId="21" xfId="16" applyFont="1" applyFill="1" applyBorder="1" applyAlignment="1">
      <alignment vertical="top"/>
    </xf>
    <xf numFmtId="41" fontId="63" fillId="4" borderId="2" xfId="16" applyFont="1" applyFill="1" applyBorder="1" applyAlignment="1">
      <alignment vertical="top"/>
    </xf>
    <xf numFmtId="41" fontId="63" fillId="4" borderId="21" xfId="1" applyFont="1" applyFill="1" applyBorder="1" applyAlignment="1">
      <alignment vertical="top"/>
    </xf>
    <xf numFmtId="3" fontId="39" fillId="4" borderId="0" xfId="0" applyNumberFormat="1" applyFont="1" applyFill="1" applyAlignment="1">
      <alignment horizontal="center" vertical="top"/>
    </xf>
    <xf numFmtId="3" fontId="39" fillId="4" borderId="57" xfId="0" applyNumberFormat="1" applyFont="1" applyFill="1" applyBorder="1" applyAlignment="1">
      <alignment horizontal="center" vertical="center"/>
    </xf>
    <xf numFmtId="3" fontId="23" fillId="4" borderId="0" xfId="0" applyNumberFormat="1" applyFont="1" applyFill="1" applyAlignment="1">
      <alignment horizontal="center" vertical="center"/>
    </xf>
    <xf numFmtId="3" fontId="23" fillId="4" borderId="19" xfId="0" applyNumberFormat="1" applyFont="1" applyFill="1" applyBorder="1" applyAlignment="1">
      <alignment horizontal="center" vertical="center"/>
    </xf>
    <xf numFmtId="3" fontId="63" fillId="4" borderId="0" xfId="0" applyNumberFormat="1" applyFont="1" applyFill="1" applyAlignment="1">
      <alignment horizontal="center" vertical="center"/>
    </xf>
    <xf numFmtId="3" fontId="63" fillId="4" borderId="19" xfId="0" applyNumberFormat="1" applyFont="1" applyFill="1" applyBorder="1" applyAlignment="1">
      <alignment horizontal="center" vertical="center"/>
    </xf>
    <xf numFmtId="0" fontId="50" fillId="3" borderId="0" xfId="0" applyFont="1" applyFill="1"/>
    <xf numFmtId="0" fontId="17" fillId="3" borderId="0" xfId="0" applyFont="1" applyFill="1"/>
    <xf numFmtId="0" fontId="50" fillId="4" borderId="0" xfId="0" applyFont="1" applyFill="1" applyAlignment="1">
      <alignment horizontal="left"/>
    </xf>
    <xf numFmtId="0" fontId="50" fillId="0" borderId="0" xfId="0" applyFont="1" applyAlignment="1">
      <alignment horizontal="left"/>
    </xf>
    <xf numFmtId="0" fontId="20" fillId="4" borderId="0" xfId="0" applyFont="1" applyFill="1" applyAlignment="1">
      <alignment horizontal="left"/>
    </xf>
    <xf numFmtId="0" fontId="101" fillId="4" borderId="0" xfId="19" applyFont="1" applyFill="1" applyAlignment="1">
      <alignment vertical="top" wrapText="1"/>
    </xf>
    <xf numFmtId="0" fontId="102" fillId="4" borderId="0" xfId="19" applyFont="1" applyFill="1" applyAlignment="1">
      <alignment vertical="top"/>
    </xf>
    <xf numFmtId="0" fontId="101" fillId="4" borderId="0" xfId="19" applyFont="1" applyFill="1" applyAlignment="1">
      <alignment vertical="top"/>
    </xf>
    <xf numFmtId="0" fontId="101" fillId="4" borderId="0" xfId="15" applyFont="1" applyFill="1" applyBorder="1" applyAlignment="1">
      <alignment vertical="top"/>
    </xf>
    <xf numFmtId="0" fontId="102" fillId="4" borderId="0" xfId="13" quotePrefix="1" applyFont="1" applyFill="1" applyAlignment="1">
      <alignment horizontal="center" vertical="top"/>
    </xf>
    <xf numFmtId="0" fontId="57" fillId="10" borderId="59" xfId="3" applyFont="1" applyFill="1" applyBorder="1" applyAlignment="1">
      <alignment horizontal="center" wrapText="1"/>
    </xf>
    <xf numFmtId="0" fontId="103" fillId="10" borderId="0" xfId="3" applyFont="1" applyFill="1" applyBorder="1" applyAlignment="1">
      <alignment horizontal="center" vertical="center" wrapText="1"/>
    </xf>
    <xf numFmtId="0" fontId="103" fillId="10" borderId="60" xfId="3" applyFont="1" applyFill="1" applyBorder="1" applyAlignment="1">
      <alignment horizontal="center" vertical="center" wrapText="1"/>
    </xf>
    <xf numFmtId="0" fontId="103" fillId="10" borderId="22" xfId="3" applyFont="1" applyFill="1" applyBorder="1" applyAlignment="1">
      <alignment horizontal="center" vertical="center" wrapText="1"/>
    </xf>
    <xf numFmtId="0" fontId="23" fillId="4" borderId="0" xfId="0" applyFont="1" applyFill="1" applyAlignment="1">
      <alignment vertical="center" wrapText="1"/>
    </xf>
    <xf numFmtId="3" fontId="102" fillId="13" borderId="0" xfId="14" applyFont="1" applyFill="1" applyBorder="1" applyAlignment="1">
      <alignment horizontal="center" vertical="center"/>
      <protection locked="0"/>
    </xf>
    <xf numFmtId="0" fontId="23" fillId="4" borderId="0" xfId="0" applyFont="1" applyFill="1" applyAlignment="1">
      <alignment horizontal="left" vertical="center" wrapText="1" indent="1"/>
    </xf>
    <xf numFmtId="0" fontId="104" fillId="4" borderId="0" xfId="0" applyFont="1" applyFill="1"/>
    <xf numFmtId="3" fontId="102" fillId="13" borderId="0" xfId="14" applyFont="1" applyFill="1" applyBorder="1" applyAlignment="1">
      <alignment horizontal="center" vertical="top"/>
      <protection locked="0"/>
    </xf>
    <xf numFmtId="0" fontId="23" fillId="4" borderId="0" xfId="0" applyFont="1" applyFill="1" applyAlignment="1">
      <alignment horizontal="left" vertical="center" wrapText="1"/>
    </xf>
    <xf numFmtId="0" fontId="23" fillId="4" borderId="0" xfId="0" applyFont="1" applyFill="1" applyAlignment="1">
      <alignment vertical="top" wrapText="1"/>
    </xf>
    <xf numFmtId="0" fontId="57" fillId="10" borderId="0" xfId="3" applyFont="1" applyFill="1" applyBorder="1" applyAlignment="1">
      <alignment vertical="center" wrapText="1"/>
    </xf>
    <xf numFmtId="0" fontId="57" fillId="14" borderId="0" xfId="3" applyFont="1" applyFill="1" applyBorder="1" applyAlignment="1">
      <alignment vertical="center" wrapText="1"/>
    </xf>
    <xf numFmtId="0" fontId="57" fillId="10" borderId="59" xfId="3" applyFont="1" applyFill="1" applyBorder="1" applyAlignment="1">
      <alignment horizontal="center" vertical="top" wrapText="1"/>
    </xf>
    <xf numFmtId="0" fontId="0" fillId="13" borderId="0" xfId="0" applyFill="1"/>
    <xf numFmtId="41" fontId="53" fillId="4" borderId="0" xfId="1" applyFont="1" applyFill="1" applyAlignment="1">
      <alignment horizontal="right" vertical="center"/>
    </xf>
    <xf numFmtId="41" fontId="16" fillId="0" borderId="0" xfId="1" applyFont="1" applyBorder="1" applyAlignment="1">
      <alignment vertical="center"/>
    </xf>
    <xf numFmtId="41" fontId="16" fillId="0" borderId="0" xfId="1" applyFont="1" applyBorder="1" applyAlignment="1">
      <alignment horizontal="center" vertical="center" wrapText="1"/>
    </xf>
    <xf numFmtId="41" fontId="63" fillId="4" borderId="0" xfId="1" quotePrefix="1" applyFont="1" applyFill="1" applyBorder="1" applyAlignment="1">
      <alignment vertical="center" wrapText="1"/>
    </xf>
    <xf numFmtId="41" fontId="67" fillId="4" borderId="0" xfId="0" applyNumberFormat="1" applyFont="1" applyFill="1" applyAlignment="1">
      <alignment vertical="center"/>
    </xf>
    <xf numFmtId="0" fontId="71" fillId="0" borderId="21" xfId="0" applyFont="1" applyBorder="1" applyAlignment="1">
      <alignment vertical="center" wrapText="1"/>
    </xf>
    <xf numFmtId="0" fontId="71" fillId="0" borderId="61" xfId="0" applyFont="1" applyBorder="1" applyAlignment="1">
      <alignment vertical="center" wrapText="1"/>
    </xf>
    <xf numFmtId="0" fontId="71" fillId="0" borderId="51" xfId="8" applyFont="1" applyBorder="1" applyAlignment="1">
      <alignment horizontal="right" vertical="center" wrapText="1"/>
    </xf>
    <xf numFmtId="0" fontId="67" fillId="0" borderId="52" xfId="0" applyFont="1" applyBorder="1" applyAlignment="1">
      <alignment horizontal="right" wrapText="1"/>
    </xf>
    <xf numFmtId="0" fontId="71" fillId="0" borderId="52" xfId="8" applyFont="1" applyBorder="1" applyAlignment="1">
      <alignment horizontal="right" vertical="center" wrapText="1"/>
    </xf>
    <xf numFmtId="0" fontId="64" fillId="0" borderId="52" xfId="0" applyFont="1" applyBorder="1" applyAlignment="1">
      <alignment horizontal="right" wrapText="1"/>
    </xf>
    <xf numFmtId="9" fontId="71" fillId="0" borderId="52" xfId="8" applyNumberFormat="1" applyFont="1" applyBorder="1" applyAlignment="1">
      <alignment horizontal="right" vertical="center" wrapText="1"/>
    </xf>
    <xf numFmtId="9" fontId="67" fillId="0" borderId="52" xfId="0" applyNumberFormat="1" applyFont="1" applyBorder="1" applyAlignment="1">
      <alignment horizontal="right" wrapText="1"/>
    </xf>
    <xf numFmtId="14" fontId="71" fillId="0" borderId="52" xfId="8" applyNumberFormat="1" applyFont="1" applyBorder="1" applyAlignment="1">
      <alignment horizontal="right" vertical="center" wrapText="1"/>
    </xf>
    <xf numFmtId="0" fontId="71" fillId="0" borderId="52" xfId="8" applyFont="1" applyBorder="1" applyAlignment="1">
      <alignment horizontal="right" vertical="top" wrapText="1"/>
    </xf>
    <xf numFmtId="0" fontId="64" fillId="0" borderId="52" xfId="0" applyFont="1" applyBorder="1" applyAlignment="1">
      <alignment horizontal="right" vertical="top" wrapText="1"/>
    </xf>
    <xf numFmtId="0" fontId="67" fillId="0" borderId="52" xfId="0" applyFont="1" applyBorder="1" applyAlignment="1">
      <alignment horizontal="right" vertical="top" wrapText="1"/>
    </xf>
    <xf numFmtId="49" fontId="64" fillId="0" borderId="53" xfId="0" applyNumberFormat="1" applyFont="1" applyBorder="1" applyAlignment="1">
      <alignment horizontal="right" vertical="top" wrapText="1" shrinkToFit="1"/>
    </xf>
    <xf numFmtId="0" fontId="92" fillId="0" borderId="52" xfId="4" applyFont="1" applyFill="1" applyBorder="1" applyAlignment="1">
      <alignment horizontal="right" vertical="top" wrapText="1"/>
    </xf>
    <xf numFmtId="49" fontId="64" fillId="0" borderId="54" xfId="0" applyNumberFormat="1" applyFont="1" applyBorder="1" applyAlignment="1">
      <alignment horizontal="right" vertical="top" wrapText="1" shrinkToFit="1"/>
    </xf>
    <xf numFmtId="17" fontId="67" fillId="0" borderId="52" xfId="0" applyNumberFormat="1" applyFont="1" applyBorder="1" applyAlignment="1">
      <alignment horizontal="right" wrapText="1"/>
    </xf>
    <xf numFmtId="0" fontId="11" fillId="0" borderId="52" xfId="4" applyFill="1" applyBorder="1" applyAlignment="1">
      <alignment horizontal="right" vertical="top" wrapText="1"/>
    </xf>
    <xf numFmtId="0" fontId="71" fillId="4" borderId="19" xfId="0" applyFont="1" applyFill="1" applyBorder="1" applyAlignment="1">
      <alignment horizontal="justify" vertical="center" wrapText="1"/>
    </xf>
    <xf numFmtId="0" fontId="71" fillId="4" borderId="21" xfId="0" applyFont="1" applyFill="1" applyBorder="1" applyAlignment="1">
      <alignment horizontal="justify" vertical="center" wrapText="1"/>
    </xf>
    <xf numFmtId="3" fontId="53" fillId="4" borderId="0" xfId="12" applyNumberFormat="1" applyFont="1" applyFill="1" applyAlignment="1">
      <alignment horizontal="right" vertical="center"/>
    </xf>
    <xf numFmtId="41" fontId="53" fillId="0" borderId="0" xfId="20" applyFont="1" applyFill="1" applyBorder="1" applyAlignment="1">
      <alignment vertical="center"/>
    </xf>
    <xf numFmtId="0" fontId="53" fillId="0" borderId="0" xfId="19" applyFont="1" applyAlignment="1">
      <alignment horizontal="center" vertical="center" wrapText="1"/>
    </xf>
    <xf numFmtId="0" fontId="53" fillId="0" borderId="0" xfId="19" applyFont="1" applyAlignment="1">
      <alignment vertical="center" wrapText="1"/>
    </xf>
    <xf numFmtId="41" fontId="53" fillId="0" borderId="19" xfId="20" applyFont="1" applyFill="1" applyBorder="1" applyAlignment="1">
      <alignment vertical="center"/>
    </xf>
    <xf numFmtId="41" fontId="39" fillId="4" borderId="0" xfId="20" applyFont="1" applyFill="1" applyBorder="1" applyAlignment="1">
      <alignment vertical="top"/>
    </xf>
    <xf numFmtId="41" fontId="39" fillId="4" borderId="21" xfId="20" applyFont="1" applyFill="1" applyBorder="1" applyAlignment="1">
      <alignment vertical="top"/>
    </xf>
    <xf numFmtId="164" fontId="53" fillId="4" borderId="0" xfId="21" applyNumberFormat="1" applyFont="1" applyFill="1" applyBorder="1" applyAlignment="1" applyProtection="1">
      <alignment horizontal="right" vertical="center"/>
      <protection locked="0"/>
    </xf>
    <xf numFmtId="164" fontId="53" fillId="4" borderId="19" xfId="21" applyNumberFormat="1" applyFont="1" applyFill="1" applyBorder="1" applyAlignment="1" applyProtection="1">
      <alignment horizontal="right" vertical="center"/>
      <protection locked="0"/>
    </xf>
    <xf numFmtId="10" fontId="53" fillId="4" borderId="0" xfId="21" applyNumberFormat="1" applyFont="1" applyFill="1" applyBorder="1" applyAlignment="1" applyProtection="1">
      <alignment horizontal="right" vertical="center"/>
      <protection locked="0"/>
    </xf>
    <xf numFmtId="164" fontId="53" fillId="4" borderId="0" xfId="14" applyNumberFormat="1" applyFont="1" applyFill="1" applyBorder="1">
      <alignment horizontal="right" vertical="center"/>
      <protection locked="0"/>
    </xf>
    <xf numFmtId="164" fontId="53" fillId="4" borderId="19" xfId="14" applyNumberFormat="1" applyFont="1" applyFill="1" applyBorder="1">
      <alignment horizontal="right" vertical="center"/>
      <protection locked="0"/>
    </xf>
    <xf numFmtId="3" fontId="53" fillId="0" borderId="0" xfId="14" applyFont="1" applyFill="1" applyBorder="1" applyAlignment="1">
      <alignment horizontal="right" vertical="top"/>
      <protection locked="0"/>
    </xf>
    <xf numFmtId="3" fontId="53" fillId="4" borderId="62" xfId="14" applyFont="1" applyFill="1" applyBorder="1" applyAlignment="1">
      <alignment horizontal="right" vertical="center" wrapText="1"/>
      <protection locked="0"/>
    </xf>
    <xf numFmtId="3" fontId="106" fillId="15" borderId="63" xfId="0" applyNumberFormat="1" applyFont="1" applyFill="1" applyBorder="1" applyAlignment="1">
      <alignment vertical="center"/>
    </xf>
    <xf numFmtId="0" fontId="106" fillId="0" borderId="0" xfId="0" applyFont="1" applyAlignment="1">
      <alignment vertical="center"/>
    </xf>
    <xf numFmtId="0" fontId="106" fillId="0" borderId="63" xfId="0" applyFont="1" applyBorder="1" applyAlignment="1">
      <alignment vertical="center"/>
    </xf>
    <xf numFmtId="3" fontId="106" fillId="15" borderId="0" xfId="0" applyNumberFormat="1" applyFont="1" applyFill="1" applyAlignment="1">
      <alignment vertical="center"/>
    </xf>
    <xf numFmtId="3" fontId="107" fillId="15" borderId="62" xfId="0" applyNumberFormat="1" applyFont="1" applyFill="1" applyBorder="1" applyAlignment="1">
      <alignment vertical="center"/>
    </xf>
    <xf numFmtId="3" fontId="107" fillId="15" borderId="57" xfId="0" applyNumberFormat="1" applyFont="1" applyFill="1" applyBorder="1" applyAlignment="1">
      <alignment vertical="center"/>
    </xf>
    <xf numFmtId="3" fontId="106" fillId="0" borderId="0" xfId="0" applyNumberFormat="1" applyFont="1" applyAlignment="1">
      <alignment vertical="center"/>
    </xf>
    <xf numFmtId="3" fontId="107" fillId="0" borderId="64" xfId="0" applyNumberFormat="1" applyFont="1" applyBorder="1" applyAlignment="1">
      <alignment vertical="center"/>
    </xf>
    <xf numFmtId="0" fontId="71" fillId="0" borderId="19" xfId="0" applyFont="1" applyBorder="1" applyAlignment="1">
      <alignment horizontal="justify" vertical="center" wrapText="1"/>
    </xf>
    <xf numFmtId="0" fontId="71" fillId="0" borderId="21" xfId="0" applyFont="1" applyBorder="1" applyAlignment="1">
      <alignment horizontal="left" vertical="center" wrapText="1"/>
    </xf>
    <xf numFmtId="0" fontId="21" fillId="0" borderId="19" xfId="0" applyFont="1" applyBorder="1" applyAlignment="1">
      <alignment horizontal="justify" vertical="center" wrapText="1"/>
    </xf>
    <xf numFmtId="0" fontId="71" fillId="0" borderId="14" xfId="0" applyFont="1" applyBorder="1" applyAlignment="1">
      <alignment vertical="center" wrapText="1"/>
    </xf>
    <xf numFmtId="0" fontId="21" fillId="0" borderId="19" xfId="0" applyFont="1" applyBorder="1" applyAlignment="1">
      <alignment vertical="center" wrapText="1"/>
    </xf>
    <xf numFmtId="0" fontId="21" fillId="0" borderId="21" xfId="0" applyFont="1" applyBorder="1" applyAlignment="1">
      <alignment vertical="center" wrapText="1"/>
    </xf>
    <xf numFmtId="0" fontId="71" fillId="0" borderId="21" xfId="0" applyFont="1" applyBorder="1" applyAlignment="1">
      <alignment horizontal="justify" vertical="center" wrapText="1"/>
    </xf>
    <xf numFmtId="0" fontId="53" fillId="0" borderId="14" xfId="0" applyFont="1" applyBorder="1" applyAlignment="1">
      <alignment horizontal="justify" vertical="center" wrapText="1"/>
    </xf>
    <xf numFmtId="0" fontId="71" fillId="0" borderId="14" xfId="0" applyFont="1" applyBorder="1" applyAlignment="1">
      <alignment horizontal="justify" vertical="center" wrapText="1"/>
    </xf>
    <xf numFmtId="3" fontId="63" fillId="0" borderId="0" xfId="0" applyNumberFormat="1" applyFont="1" applyAlignment="1">
      <alignment horizontal="right" vertical="top"/>
    </xf>
    <xf numFmtId="9" fontId="63" fillId="0" borderId="19" xfId="2" applyFont="1" applyBorder="1" applyAlignment="1">
      <alignment horizontal="right"/>
    </xf>
    <xf numFmtId="0" fontId="63" fillId="0" borderId="0" xfId="1" applyNumberFormat="1" applyFont="1" applyFill="1" applyAlignment="1">
      <alignment horizontal="center" vertical="center"/>
    </xf>
    <xf numFmtId="166" fontId="23" fillId="4" borderId="0" xfId="0" applyNumberFormat="1" applyFont="1" applyFill="1" applyAlignment="1">
      <alignment horizontal="left" vertical="center"/>
    </xf>
    <xf numFmtId="164" fontId="23" fillId="4" borderId="0" xfId="2" applyNumberFormat="1" applyFont="1" applyFill="1" applyBorder="1" applyAlignment="1">
      <alignment horizontal="right" vertical="center"/>
    </xf>
    <xf numFmtId="166" fontId="108" fillId="15" borderId="0" xfId="0" applyNumberFormat="1" applyFont="1" applyFill="1" applyAlignment="1">
      <alignment horizontal="left" vertical="center"/>
    </xf>
    <xf numFmtId="166" fontId="0" fillId="15" borderId="0" xfId="0" applyNumberFormat="1" applyFill="1"/>
    <xf numFmtId="0" fontId="0" fillId="15" borderId="0" xfId="0" applyFill="1"/>
    <xf numFmtId="164" fontId="0" fillId="15" borderId="0" xfId="2" applyNumberFormat="1" applyFont="1" applyFill="1" applyBorder="1"/>
    <xf numFmtId="166" fontId="0" fillId="4" borderId="0" xfId="0" applyNumberFormat="1" applyFill="1"/>
    <xf numFmtId="0" fontId="23" fillId="4" borderId="0" xfId="0" applyFont="1" applyFill="1" applyAlignment="1">
      <alignment horizontal="center" vertical="center" wrapText="1"/>
    </xf>
    <xf numFmtId="49" fontId="60" fillId="10" borderId="0" xfId="3" applyNumberFormat="1" applyFont="1" applyFill="1" applyBorder="1"/>
    <xf numFmtId="0" fontId="87" fillId="0" borderId="0" xfId="0" applyFont="1" applyAlignment="1">
      <alignment horizontal="center" vertical="center"/>
    </xf>
    <xf numFmtId="0" fontId="109" fillId="4" borderId="0" xfId="23" applyFont="1" applyFill="1"/>
    <xf numFmtId="0" fontId="110" fillId="4" borderId="0" xfId="23" applyFont="1" applyFill="1"/>
    <xf numFmtId="0" fontId="111" fillId="4" borderId="0" xfId="23" applyFont="1" applyFill="1"/>
    <xf numFmtId="0" fontId="112" fillId="4" borderId="0" xfId="23" applyFont="1" applyFill="1"/>
    <xf numFmtId="0" fontId="110" fillId="0" borderId="0" xfId="23" applyFont="1" applyAlignment="1">
      <alignment vertical="center"/>
    </xf>
    <xf numFmtId="0" fontId="111" fillId="4" borderId="0" xfId="23" applyFont="1" applyFill="1" applyAlignment="1">
      <alignment horizontal="center"/>
    </xf>
    <xf numFmtId="0" fontId="113" fillId="16" borderId="0" xfId="23" applyFont="1" applyFill="1" applyAlignment="1">
      <alignment vertical="center"/>
    </xf>
    <xf numFmtId="0" fontId="110" fillId="6" borderId="65" xfId="23" applyFont="1" applyFill="1" applyBorder="1" applyAlignment="1">
      <alignment horizontal="center" vertical="center" wrapText="1"/>
    </xf>
    <xf numFmtId="0" fontId="110" fillId="6" borderId="65" xfId="23" applyFont="1" applyFill="1" applyBorder="1" applyAlignment="1">
      <alignment vertical="center" wrapText="1"/>
    </xf>
    <xf numFmtId="0" fontId="114" fillId="4" borderId="0" xfId="23" applyFont="1" applyFill="1"/>
    <xf numFmtId="0" fontId="2" fillId="4" borderId="0" xfId="23" applyFill="1"/>
    <xf numFmtId="0" fontId="110" fillId="4" borderId="0" xfId="23" applyFont="1" applyFill="1" applyAlignment="1">
      <alignment vertical="center"/>
    </xf>
    <xf numFmtId="0" fontId="114" fillId="4" borderId="0" xfId="23" applyFont="1" applyFill="1" applyAlignment="1">
      <alignment horizontal="center"/>
    </xf>
    <xf numFmtId="0" fontId="110" fillId="6" borderId="0" xfId="23" applyFont="1" applyFill="1" applyAlignment="1">
      <alignment vertical="center" wrapText="1"/>
    </xf>
    <xf numFmtId="0" fontId="110" fillId="6" borderId="0" xfId="23" applyFont="1" applyFill="1" applyAlignment="1">
      <alignment horizontal="left" vertical="center" wrapText="1" indent="1"/>
    </xf>
    <xf numFmtId="0" fontId="110" fillId="6" borderId="65" xfId="23" applyFont="1" applyFill="1" applyBorder="1" applyAlignment="1">
      <alignment horizontal="left" vertical="center" wrapText="1" indent="1"/>
    </xf>
    <xf numFmtId="0" fontId="110" fillId="0" borderId="0" xfId="23" applyFont="1" applyAlignment="1">
      <alignment horizontal="center" vertical="center"/>
    </xf>
    <xf numFmtId="0" fontId="111" fillId="4" borderId="0" xfId="23" applyFont="1" applyFill="1" applyAlignment="1">
      <alignment vertical="center"/>
    </xf>
    <xf numFmtId="0" fontId="110" fillId="6" borderId="0" xfId="23" applyFont="1" applyFill="1" applyAlignment="1">
      <alignment horizontal="center" vertical="center" wrapText="1"/>
    </xf>
    <xf numFmtId="0" fontId="115" fillId="4" borderId="0" xfId="23" applyFont="1" applyFill="1" applyAlignment="1">
      <alignment horizontal="left"/>
    </xf>
    <xf numFmtId="0" fontId="115" fillId="4" borderId="0" xfId="23" applyFont="1" applyFill="1" applyAlignment="1">
      <alignment vertical="center" wrapText="1"/>
    </xf>
    <xf numFmtId="0" fontId="113" fillId="16" borderId="0" xfId="23" applyFont="1" applyFill="1" applyAlignment="1">
      <alignment horizontal="center" vertical="center" wrapText="1"/>
    </xf>
    <xf numFmtId="0" fontId="113" fillId="4" borderId="0" xfId="23" applyFont="1" applyFill="1" applyAlignment="1">
      <alignment horizontal="center" vertical="center" wrapText="1"/>
    </xf>
    <xf numFmtId="0" fontId="110" fillId="6" borderId="65" xfId="23" applyFont="1" applyFill="1" applyBorder="1" applyAlignment="1">
      <alignment horizontal="left" vertical="center" wrapText="1"/>
    </xf>
    <xf numFmtId="0" fontId="110" fillId="6" borderId="66" xfId="23" applyFont="1" applyFill="1" applyBorder="1" applyAlignment="1">
      <alignment vertical="center" wrapText="1"/>
    </xf>
    <xf numFmtId="0" fontId="110" fillId="6" borderId="65" xfId="23" applyFont="1" applyFill="1" applyBorder="1" applyAlignment="1">
      <alignment horizontal="left" vertical="center" wrapText="1" indent="3"/>
    </xf>
    <xf numFmtId="0" fontId="118" fillId="4" borderId="0" xfId="23" applyFont="1" applyFill="1"/>
    <xf numFmtId="0" fontId="112" fillId="4" borderId="67" xfId="23" applyFont="1" applyFill="1" applyBorder="1" applyAlignment="1">
      <alignment horizontal="left" vertical="center"/>
    </xf>
    <xf numFmtId="0" fontId="110" fillId="4" borderId="0" xfId="23" applyFont="1" applyFill="1" applyAlignment="1">
      <alignment horizontal="center" vertical="center"/>
    </xf>
    <xf numFmtId="0" fontId="110" fillId="4" borderId="0" xfId="23" applyFont="1" applyFill="1" applyAlignment="1">
      <alignment vertical="center" wrapText="1"/>
    </xf>
    <xf numFmtId="0" fontId="110" fillId="4" borderId="0" xfId="23" applyFont="1" applyFill="1" applyAlignment="1">
      <alignment horizontal="center" vertical="center" wrapText="1"/>
    </xf>
    <xf numFmtId="0" fontId="110" fillId="16" borderId="0" xfId="23" applyFont="1" applyFill="1" applyAlignment="1">
      <alignment horizontal="center" vertical="center" wrapText="1"/>
    </xf>
    <xf numFmtId="0" fontId="110" fillId="6" borderId="0" xfId="23" applyFont="1" applyFill="1" applyAlignment="1">
      <alignment horizontal="left" vertical="center" wrapText="1"/>
    </xf>
    <xf numFmtId="0" fontId="117" fillId="17" borderId="0" xfId="24" applyFont="1" applyFill="1" applyBorder="1" applyAlignment="1">
      <alignment vertical="center" wrapText="1"/>
    </xf>
    <xf numFmtId="0" fontId="117" fillId="14" borderId="0" xfId="24" applyFont="1" applyFill="1" applyBorder="1" applyAlignment="1">
      <alignment vertical="center" wrapText="1"/>
    </xf>
    <xf numFmtId="0" fontId="115" fillId="6" borderId="65" xfId="23" applyFont="1" applyFill="1" applyBorder="1" applyAlignment="1">
      <alignment vertical="center" wrapText="1"/>
    </xf>
    <xf numFmtId="0" fontId="119" fillId="4" borderId="0" xfId="23" applyFont="1" applyFill="1"/>
    <xf numFmtId="0" fontId="112" fillId="0" borderId="0" xfId="23" applyFont="1"/>
    <xf numFmtId="0" fontId="22" fillId="4" borderId="0" xfId="23" applyFont="1" applyFill="1"/>
    <xf numFmtId="0" fontId="19" fillId="4" borderId="0" xfId="23" applyFont="1" applyFill="1"/>
    <xf numFmtId="0" fontId="117" fillId="17" borderId="68" xfId="24" applyFont="1" applyFill="1" applyBorder="1" applyAlignment="1">
      <alignment horizontal="center" vertical="center" wrapText="1"/>
    </xf>
    <xf numFmtId="0" fontId="113" fillId="16" borderId="0" xfId="23" applyFont="1" applyFill="1" applyAlignment="1">
      <alignment horizontal="left" vertical="center" wrapText="1"/>
    </xf>
    <xf numFmtId="0" fontId="117" fillId="17" borderId="14" xfId="24" applyFont="1" applyFill="1" applyBorder="1" applyAlignment="1">
      <alignment horizontal="center" vertical="center" wrapText="1"/>
    </xf>
    <xf numFmtId="0" fontId="112" fillId="4" borderId="0" xfId="23" applyFont="1" applyFill="1" applyAlignment="1">
      <alignment horizontal="center" vertical="center" wrapText="1"/>
    </xf>
    <xf numFmtId="0" fontId="112" fillId="4" borderId="69" xfId="23" applyFont="1" applyFill="1" applyBorder="1" applyAlignment="1">
      <alignment horizontal="center" vertical="center" wrapText="1"/>
    </xf>
    <xf numFmtId="0" fontId="112" fillId="16" borderId="0" xfId="23" applyFont="1" applyFill="1" applyAlignment="1">
      <alignment horizontal="center" vertical="center" wrapText="1"/>
    </xf>
    <xf numFmtId="0" fontId="112" fillId="16" borderId="14" xfId="23" applyFont="1" applyFill="1" applyBorder="1" applyAlignment="1">
      <alignment horizontal="center" vertical="center" wrapText="1"/>
    </xf>
    <xf numFmtId="0" fontId="112" fillId="16" borderId="0" xfId="23" applyFont="1" applyFill="1" applyAlignment="1">
      <alignment vertical="center" wrapText="1"/>
    </xf>
    <xf numFmtId="0" fontId="117" fillId="17" borderId="70" xfId="24" applyFont="1" applyFill="1" applyBorder="1" applyAlignment="1">
      <alignment horizontal="center" vertical="center" wrapText="1"/>
    </xf>
    <xf numFmtId="3" fontId="112" fillId="4" borderId="14" xfId="23" applyNumberFormat="1" applyFont="1" applyFill="1" applyBorder="1" applyAlignment="1">
      <alignment horizontal="center" vertical="center" wrapText="1"/>
    </xf>
    <xf numFmtId="0" fontId="112" fillId="4" borderId="14" xfId="23" applyFont="1" applyFill="1" applyBorder="1" applyAlignment="1">
      <alignment horizontal="center" vertical="center" wrapText="1"/>
    </xf>
    <xf numFmtId="0" fontId="115" fillId="6" borderId="65" xfId="23" applyFont="1" applyFill="1" applyBorder="1" applyAlignment="1">
      <alignment horizontal="left" vertical="center" wrapText="1" indent="3"/>
    </xf>
    <xf numFmtId="3" fontId="112" fillId="4" borderId="68" xfId="23" applyNumberFormat="1" applyFont="1" applyFill="1" applyBorder="1" applyAlignment="1">
      <alignment horizontal="center" vertical="center" wrapText="1"/>
    </xf>
    <xf numFmtId="0" fontId="112" fillId="4" borderId="68" xfId="23" applyFont="1" applyFill="1" applyBorder="1" applyAlignment="1">
      <alignment horizontal="center" vertical="center" wrapText="1"/>
    </xf>
    <xf numFmtId="0" fontId="110" fillId="6" borderId="65" xfId="23" applyFont="1" applyFill="1" applyBorder="1" applyAlignment="1">
      <alignment horizontal="left" vertical="center" wrapText="1" indent="4"/>
    </xf>
    <xf numFmtId="0" fontId="110" fillId="6" borderId="65" xfId="23" applyFont="1" applyFill="1" applyBorder="1" applyAlignment="1">
      <alignment horizontal="left" vertical="center" wrapText="1" indent="5"/>
    </xf>
    <xf numFmtId="0" fontId="112" fillId="0" borderId="68" xfId="23" applyFont="1" applyBorder="1" applyAlignment="1">
      <alignment horizontal="center" vertical="center" wrapText="1"/>
    </xf>
    <xf numFmtId="0" fontId="112" fillId="18" borderId="68" xfId="23" applyFont="1" applyFill="1" applyBorder="1" applyAlignment="1">
      <alignment horizontal="center" vertical="center" wrapText="1"/>
    </xf>
    <xf numFmtId="0" fontId="110" fillId="6" borderId="65" xfId="23" applyFont="1" applyFill="1" applyBorder="1" applyAlignment="1">
      <alignment horizontal="left" vertical="center" wrapText="1" indent="6"/>
    </xf>
    <xf numFmtId="0" fontId="112" fillId="18" borderId="0" xfId="23" applyFont="1" applyFill="1" applyAlignment="1">
      <alignment horizontal="center" vertical="center" wrapText="1"/>
    </xf>
    <xf numFmtId="0" fontId="112" fillId="0" borderId="14" xfId="23" applyFont="1" applyBorder="1" applyAlignment="1">
      <alignment horizontal="center" vertical="center" wrapText="1"/>
    </xf>
    <xf numFmtId="0" fontId="110" fillId="6" borderId="71" xfId="23" applyFont="1" applyFill="1" applyBorder="1" applyAlignment="1">
      <alignment horizontal="left" vertical="center" wrapText="1" indent="3"/>
    </xf>
    <xf numFmtId="0" fontId="109" fillId="0" borderId="68" xfId="23" applyFont="1" applyBorder="1" applyAlignment="1">
      <alignment vertical="center" wrapText="1"/>
    </xf>
    <xf numFmtId="0" fontId="109" fillId="0" borderId="14" xfId="23" applyFont="1" applyBorder="1" applyAlignment="1">
      <alignment horizontal="left" vertical="center" wrapText="1" indent="2"/>
    </xf>
    <xf numFmtId="0" fontId="109" fillId="0" borderId="68" xfId="23" applyFont="1" applyBorder="1" applyAlignment="1">
      <alignment horizontal="left" vertical="center" wrapText="1" indent="2"/>
    </xf>
    <xf numFmtId="0" fontId="112" fillId="4" borderId="68" xfId="23" applyFont="1" applyFill="1" applyBorder="1" applyAlignment="1">
      <alignment horizontal="left" vertical="center" wrapText="1" indent="1"/>
    </xf>
    <xf numFmtId="0" fontId="112" fillId="4" borderId="14" xfId="23" applyFont="1" applyFill="1" applyBorder="1" applyAlignment="1">
      <alignment horizontal="left" vertical="center" wrapText="1" indent="1"/>
    </xf>
    <xf numFmtId="0" fontId="109" fillId="4" borderId="68" xfId="23" applyFont="1" applyFill="1" applyBorder="1" applyAlignment="1">
      <alignment horizontal="left" vertical="center" wrapText="1"/>
    </xf>
    <xf numFmtId="0" fontId="110" fillId="0" borderId="0" xfId="23" applyFont="1" applyAlignment="1">
      <alignment vertical="center" wrapText="1"/>
    </xf>
    <xf numFmtId="0" fontId="110" fillId="4" borderId="75" xfId="23" applyFont="1" applyFill="1" applyBorder="1" applyAlignment="1">
      <alignment horizontal="center" vertical="center" wrapText="1"/>
    </xf>
    <xf numFmtId="0" fontId="110" fillId="4" borderId="69" xfId="23" applyFont="1" applyFill="1" applyBorder="1" applyAlignment="1">
      <alignment vertical="center" wrapText="1"/>
    </xf>
    <xf numFmtId="0" fontId="110" fillId="19" borderId="0" xfId="23" applyFont="1" applyFill="1" applyAlignment="1">
      <alignment vertical="center" wrapText="1"/>
    </xf>
    <xf numFmtId="0" fontId="110" fillId="16" borderId="78" xfId="23" applyFont="1" applyFill="1" applyBorder="1" applyAlignment="1">
      <alignment horizontal="center" vertical="center" wrapText="1"/>
    </xf>
    <xf numFmtId="0" fontId="110" fillId="4" borderId="80" xfId="23" applyFont="1" applyFill="1" applyBorder="1" applyAlignment="1">
      <alignment horizontal="center" vertical="center" wrapText="1"/>
    </xf>
    <xf numFmtId="0" fontId="110" fillId="4" borderId="81" xfId="23" applyFont="1" applyFill="1" applyBorder="1" applyAlignment="1">
      <alignment vertical="center" wrapText="1"/>
    </xf>
    <xf numFmtId="0" fontId="110" fillId="16" borderId="82" xfId="23" applyFont="1" applyFill="1" applyBorder="1" applyAlignment="1">
      <alignment vertical="center" wrapText="1"/>
    </xf>
    <xf numFmtId="0" fontId="110" fillId="16" borderId="14" xfId="23" applyFont="1" applyFill="1" applyBorder="1" applyAlignment="1">
      <alignment vertical="center" wrapText="1"/>
    </xf>
    <xf numFmtId="0" fontId="117" fillId="17" borderId="83" xfId="24" applyFont="1" applyFill="1" applyBorder="1" applyAlignment="1">
      <alignment horizontal="center" vertical="center" wrapText="1"/>
    </xf>
    <xf numFmtId="0" fontId="110" fillId="6" borderId="14" xfId="23" applyFont="1" applyFill="1" applyBorder="1" applyAlignment="1">
      <alignment horizontal="left" vertical="center" wrapText="1"/>
    </xf>
    <xf numFmtId="0" fontId="121" fillId="4" borderId="14" xfId="23" applyFont="1" applyFill="1" applyBorder="1" applyAlignment="1">
      <alignment horizontal="left" vertical="center" wrapText="1"/>
    </xf>
    <xf numFmtId="0" fontId="110" fillId="4" borderId="14" xfId="23" applyFont="1" applyFill="1" applyBorder="1" applyAlignment="1">
      <alignment vertical="center" wrapText="1"/>
    </xf>
    <xf numFmtId="0" fontId="110" fillId="4" borderId="0" xfId="23" quotePrefix="1" applyFont="1" applyFill="1" applyAlignment="1">
      <alignment vertical="center" wrapText="1"/>
    </xf>
    <xf numFmtId="0" fontId="110" fillId="6" borderId="68" xfId="23" applyFont="1" applyFill="1" applyBorder="1" applyAlignment="1">
      <alignment horizontal="left" vertical="center" wrapText="1"/>
    </xf>
    <xf numFmtId="0" fontId="110" fillId="6" borderId="68" xfId="23" applyFont="1" applyFill="1" applyBorder="1" applyAlignment="1">
      <alignment horizontal="left" vertical="center" wrapText="1" indent="1"/>
    </xf>
    <xf numFmtId="0" fontId="110" fillId="4" borderId="68" xfId="23" applyFont="1" applyFill="1" applyBorder="1" applyAlignment="1">
      <alignment vertical="center" wrapText="1"/>
    </xf>
    <xf numFmtId="0" fontId="110" fillId="4" borderId="68" xfId="23" applyFont="1" applyFill="1" applyBorder="1" applyAlignment="1">
      <alignment horizontal="left" vertical="center" wrapText="1" indent="3"/>
    </xf>
    <xf numFmtId="0" fontId="110" fillId="4" borderId="68" xfId="23" applyFont="1" applyFill="1" applyBorder="1" applyAlignment="1">
      <alignment horizontal="left" vertical="center" wrapText="1" indent="4"/>
    </xf>
    <xf numFmtId="0" fontId="110" fillId="4" borderId="68" xfId="23" applyFont="1" applyFill="1" applyBorder="1" applyAlignment="1">
      <alignment horizontal="left" vertical="center" wrapText="1" indent="5"/>
    </xf>
    <xf numFmtId="0" fontId="112" fillId="4" borderId="68" xfId="23" applyFont="1" applyFill="1" applyBorder="1" applyAlignment="1">
      <alignment vertical="center" wrapText="1"/>
    </xf>
    <xf numFmtId="10" fontId="110" fillId="4" borderId="68" xfId="22" applyNumberFormat="1" applyFont="1" applyFill="1" applyBorder="1" applyAlignment="1">
      <alignment vertical="center" wrapText="1"/>
    </xf>
    <xf numFmtId="0" fontId="110" fillId="0" borderId="68" xfId="23" applyFont="1" applyBorder="1" applyAlignment="1">
      <alignment vertical="center" wrapText="1"/>
    </xf>
    <xf numFmtId="0" fontId="110" fillId="18" borderId="0" xfId="23" applyFont="1" applyFill="1" applyAlignment="1">
      <alignment vertical="center" wrapText="1"/>
    </xf>
    <xf numFmtId="0" fontId="112" fillId="4" borderId="68" xfId="23" applyFont="1" applyFill="1" applyBorder="1" applyAlignment="1">
      <alignment horizontal="left" vertical="center" wrapText="1" indent="5"/>
    </xf>
    <xf numFmtId="0" fontId="112" fillId="4" borderId="14" xfId="23" applyFont="1" applyFill="1" applyBorder="1" applyAlignment="1">
      <alignment horizontal="left" vertical="center" wrapText="1" indent="5"/>
    </xf>
    <xf numFmtId="10" fontId="110" fillId="4" borderId="14" xfId="22" applyNumberFormat="1" applyFont="1" applyFill="1" applyBorder="1" applyAlignment="1">
      <alignment vertical="center" wrapText="1"/>
    </xf>
    <xf numFmtId="0" fontId="110" fillId="4" borderId="68" xfId="23" applyFont="1" applyFill="1" applyBorder="1" applyAlignment="1">
      <alignment horizontal="left" vertical="center" wrapText="1" indent="2"/>
    </xf>
    <xf numFmtId="0" fontId="11" fillId="3" borderId="0" xfId="4" applyFill="1" applyAlignment="1">
      <alignment horizontal="left"/>
    </xf>
    <xf numFmtId="0" fontId="110" fillId="6" borderId="19" xfId="23" applyFont="1" applyFill="1" applyBorder="1" applyAlignment="1">
      <alignment horizontal="center" vertical="center" wrapText="1"/>
    </xf>
    <xf numFmtId="0" fontId="71" fillId="0" borderId="84" xfId="8" applyFont="1" applyBorder="1" applyAlignment="1">
      <alignment horizontal="right" vertical="center" wrapText="1"/>
    </xf>
    <xf numFmtId="0" fontId="71" fillId="0" borderId="67" xfId="8" applyFont="1" applyBorder="1" applyAlignment="1">
      <alignment horizontal="right" vertical="center" wrapText="1"/>
    </xf>
    <xf numFmtId="0" fontId="67" fillId="0" borderId="69" xfId="0" applyFont="1" applyBorder="1" applyAlignment="1">
      <alignment horizontal="right" wrapText="1"/>
    </xf>
    <xf numFmtId="0" fontId="71" fillId="0" borderId="69" xfId="8" applyFont="1" applyBorder="1" applyAlignment="1">
      <alignment horizontal="right" vertical="center" wrapText="1"/>
    </xf>
    <xf numFmtId="0" fontId="64" fillId="0" borderId="69" xfId="0" applyFont="1" applyBorder="1" applyAlignment="1">
      <alignment horizontal="right" wrapText="1"/>
    </xf>
    <xf numFmtId="171" fontId="71" fillId="0" borderId="52" xfId="20" applyNumberFormat="1" applyFont="1" applyFill="1" applyBorder="1" applyAlignment="1">
      <alignment horizontal="right" vertical="center" wrapText="1"/>
    </xf>
    <xf numFmtId="171" fontId="71" fillId="0" borderId="69" xfId="20" applyNumberFormat="1" applyFont="1" applyFill="1" applyBorder="1" applyAlignment="1">
      <alignment horizontal="right" vertical="center" wrapText="1"/>
    </xf>
    <xf numFmtId="41" fontId="71" fillId="0" borderId="52" xfId="20" applyFont="1" applyFill="1" applyBorder="1" applyAlignment="1">
      <alignment horizontal="right" vertical="center" wrapText="1"/>
    </xf>
    <xf numFmtId="172" fontId="71" fillId="0" borderId="52" xfId="20" applyNumberFormat="1" applyFont="1" applyFill="1" applyBorder="1" applyAlignment="1">
      <alignment horizontal="right" vertical="center" wrapText="1"/>
    </xf>
    <xf numFmtId="173" fontId="71" fillId="0" borderId="52" xfId="20" applyNumberFormat="1" applyFont="1" applyFill="1" applyBorder="1" applyAlignment="1">
      <alignment horizontal="right" vertical="center" wrapText="1"/>
    </xf>
    <xf numFmtId="174" fontId="71" fillId="0" borderId="52" xfId="20" applyNumberFormat="1" applyFont="1" applyFill="1" applyBorder="1" applyAlignment="1">
      <alignment horizontal="right" vertical="center" wrapText="1"/>
    </xf>
    <xf numFmtId="172" fontId="71" fillId="0" borderId="69" xfId="20" applyNumberFormat="1" applyFont="1" applyFill="1" applyBorder="1" applyAlignment="1">
      <alignment horizontal="right" vertical="center" wrapText="1"/>
    </xf>
    <xf numFmtId="175" fontId="71" fillId="0" borderId="52" xfId="8" applyNumberFormat="1" applyFont="1" applyBorder="1" applyAlignment="1">
      <alignment horizontal="right" vertical="center" wrapText="1"/>
    </xf>
    <xf numFmtId="9" fontId="71" fillId="0" borderId="69" xfId="8" applyNumberFormat="1" applyFont="1" applyBorder="1" applyAlignment="1">
      <alignment horizontal="right" vertical="center" wrapText="1"/>
    </xf>
    <xf numFmtId="9" fontId="67" fillId="0" borderId="69" xfId="0" applyNumberFormat="1" applyFont="1" applyBorder="1" applyAlignment="1">
      <alignment horizontal="right" wrapText="1"/>
    </xf>
    <xf numFmtId="14" fontId="71" fillId="0" borderId="69" xfId="8" applyNumberFormat="1" applyFont="1" applyBorder="1" applyAlignment="1">
      <alignment horizontal="right" vertical="center" wrapText="1"/>
    </xf>
    <xf numFmtId="0" fontId="71" fillId="0" borderId="69" xfId="8" applyFont="1" applyBorder="1" applyAlignment="1">
      <alignment horizontal="right" vertical="top" wrapText="1"/>
    </xf>
    <xf numFmtId="10" fontId="71" fillId="0" borderId="52" xfId="8" applyNumberFormat="1" applyFont="1" applyBorder="1" applyAlignment="1">
      <alignment horizontal="right" vertical="center" wrapText="1"/>
    </xf>
    <xf numFmtId="0" fontId="64" fillId="0" borderId="69" xfId="0" applyFont="1" applyBorder="1" applyAlignment="1">
      <alignment horizontal="right" vertical="top" wrapText="1"/>
    </xf>
    <xf numFmtId="0" fontId="67" fillId="0" borderId="69" xfId="0" applyFont="1" applyBorder="1" applyAlignment="1">
      <alignment horizontal="right" vertical="top" wrapText="1"/>
    </xf>
    <xf numFmtId="49" fontId="64" fillId="0" borderId="52" xfId="0" applyNumberFormat="1" applyFont="1" applyBorder="1" applyAlignment="1">
      <alignment horizontal="right" vertical="top" wrapText="1" shrinkToFit="1"/>
    </xf>
    <xf numFmtId="49" fontId="64" fillId="0" borderId="69" xfId="0" applyNumberFormat="1" applyFont="1" applyBorder="1" applyAlignment="1">
      <alignment horizontal="right" vertical="top" wrapText="1" shrinkToFit="1"/>
    </xf>
    <xf numFmtId="0" fontId="11" fillId="0" borderId="69" xfId="4" applyFill="1" applyBorder="1" applyAlignment="1">
      <alignment horizontal="right" vertical="top" wrapText="1"/>
    </xf>
    <xf numFmtId="0" fontId="71" fillId="0" borderId="0" xfId="8" applyFont="1" applyAlignment="1">
      <alignment horizontal="right" vertical="center" wrapText="1"/>
    </xf>
    <xf numFmtId="10" fontId="71" fillId="0" borderId="69" xfId="8" applyNumberFormat="1" applyFont="1" applyBorder="1" applyAlignment="1">
      <alignment horizontal="right" vertical="center" wrapText="1"/>
    </xf>
    <xf numFmtId="0" fontId="71" fillId="0" borderId="87" xfId="8" applyFont="1" applyBorder="1" applyAlignment="1">
      <alignment horizontal="right" vertical="center" wrapText="1"/>
    </xf>
    <xf numFmtId="10" fontId="71" fillId="0" borderId="86" xfId="8" applyNumberFormat="1" applyFont="1" applyBorder="1" applyAlignment="1">
      <alignment horizontal="right" vertical="center" wrapText="1"/>
    </xf>
    <xf numFmtId="0" fontId="71" fillId="0" borderId="86" xfId="8" applyFont="1" applyBorder="1" applyAlignment="1">
      <alignment horizontal="right" vertical="center" wrapText="1"/>
    </xf>
    <xf numFmtId="0" fontId="64" fillId="0" borderId="86" xfId="0" applyFont="1" applyBorder="1" applyAlignment="1">
      <alignment horizontal="right" wrapText="1"/>
    </xf>
    <xf numFmtId="0" fontId="64" fillId="0" borderId="86" xfId="0" applyFont="1" applyBorder="1" applyAlignment="1">
      <alignment horizontal="right" vertical="top" wrapText="1"/>
    </xf>
    <xf numFmtId="0" fontId="67" fillId="0" borderId="86" xfId="0" applyFont="1" applyBorder="1" applyAlignment="1">
      <alignment horizontal="right" wrapText="1"/>
    </xf>
    <xf numFmtId="0" fontId="67" fillId="0" borderId="86" xfId="0" applyFont="1" applyBorder="1" applyAlignment="1">
      <alignment horizontal="right" vertical="top" wrapText="1"/>
    </xf>
    <xf numFmtId="49" fontId="64" fillId="0" borderId="86" xfId="0" applyNumberFormat="1" applyFont="1" applyBorder="1" applyAlignment="1">
      <alignment horizontal="right" vertical="top" wrapText="1" shrinkToFit="1"/>
    </xf>
    <xf numFmtId="0" fontId="11" fillId="0" borderId="86" xfId="4" applyFill="1" applyBorder="1" applyAlignment="1">
      <alignment horizontal="right" vertical="top" wrapText="1"/>
    </xf>
    <xf numFmtId="0" fontId="71" fillId="0" borderId="86" xfId="8" applyFont="1" applyBorder="1" applyAlignment="1">
      <alignment horizontal="right" vertical="top" wrapText="1"/>
    </xf>
    <xf numFmtId="0" fontId="71" fillId="0" borderId="88" xfId="8" applyFont="1" applyBorder="1" applyAlignment="1">
      <alignment horizontal="right" vertical="center" wrapText="1"/>
    </xf>
    <xf numFmtId="171" fontId="71" fillId="0" borderId="86" xfId="20" applyNumberFormat="1" applyFont="1" applyFill="1" applyBorder="1" applyAlignment="1">
      <alignment horizontal="right" vertical="center" wrapText="1"/>
    </xf>
    <xf numFmtId="9" fontId="71" fillId="0" borderId="86" xfId="8" applyNumberFormat="1" applyFont="1" applyBorder="1" applyAlignment="1">
      <alignment horizontal="right" vertical="center" wrapText="1"/>
    </xf>
    <xf numFmtId="9" fontId="67" fillId="0" borderId="86" xfId="0" applyNumberFormat="1" applyFont="1" applyBorder="1" applyAlignment="1">
      <alignment horizontal="right" wrapText="1"/>
    </xf>
    <xf numFmtId="14" fontId="71" fillId="0" borderId="86" xfId="8" applyNumberFormat="1" applyFont="1" applyBorder="1" applyAlignment="1">
      <alignment horizontal="right" vertical="center" wrapText="1"/>
    </xf>
    <xf numFmtId="17" fontId="67" fillId="0" borderId="86" xfId="0" applyNumberFormat="1" applyFont="1" applyBorder="1" applyAlignment="1">
      <alignment horizontal="right" wrapText="1"/>
    </xf>
    <xf numFmtId="0" fontId="117" fillId="17" borderId="0" xfId="24" applyFont="1" applyFill="1" applyBorder="1" applyAlignment="1">
      <alignment horizontal="center" vertical="center" wrapText="1"/>
    </xf>
    <xf numFmtId="3" fontId="110" fillId="6" borderId="65" xfId="23" applyNumberFormat="1" applyFont="1" applyFill="1" applyBorder="1" applyAlignment="1">
      <alignment vertical="center" wrapText="1"/>
    </xf>
    <xf numFmtId="3" fontId="110" fillId="6" borderId="66" xfId="23" applyNumberFormat="1" applyFont="1" applyFill="1" applyBorder="1" applyAlignment="1">
      <alignment vertical="center" wrapText="1"/>
    </xf>
    <xf numFmtId="4" fontId="110" fillId="6" borderId="65" xfId="23" applyNumberFormat="1" applyFont="1" applyFill="1" applyBorder="1" applyAlignment="1">
      <alignment vertical="center" wrapText="1"/>
    </xf>
    <xf numFmtId="0" fontId="117" fillId="17" borderId="14" xfId="24" applyFont="1" applyFill="1" applyBorder="1" applyAlignment="1">
      <alignment vertical="center" wrapText="1"/>
    </xf>
    <xf numFmtId="2" fontId="110" fillId="4" borderId="68" xfId="23" applyNumberFormat="1" applyFont="1" applyFill="1" applyBorder="1" applyAlignment="1">
      <alignment vertical="center" wrapText="1"/>
    </xf>
    <xf numFmtId="2" fontId="110" fillId="4" borderId="68" xfId="22" applyNumberFormat="1" applyFont="1" applyFill="1" applyBorder="1" applyAlignment="1">
      <alignment vertical="center" wrapText="1"/>
    </xf>
    <xf numFmtId="170" fontId="110" fillId="6" borderId="65" xfId="2" applyNumberFormat="1" applyFont="1" applyFill="1" applyBorder="1" applyAlignment="1">
      <alignment vertical="center" wrapText="1"/>
    </xf>
    <xf numFmtId="3" fontId="110" fillId="6" borderId="90" xfId="23" applyNumberFormat="1" applyFont="1" applyFill="1" applyBorder="1" applyAlignment="1">
      <alignment vertical="center" wrapText="1"/>
    </xf>
    <xf numFmtId="3" fontId="110" fillId="6" borderId="91" xfId="23" applyNumberFormat="1" applyFont="1" applyFill="1" applyBorder="1" applyAlignment="1">
      <alignment vertical="center" wrapText="1"/>
    </xf>
    <xf numFmtId="0" fontId="117" fillId="17" borderId="70" xfId="24" applyFont="1" applyFill="1" applyBorder="1" applyAlignment="1">
      <alignment horizontal="right" vertical="center" wrapText="1"/>
    </xf>
    <xf numFmtId="3" fontId="112" fillId="4" borderId="14" xfId="23" applyNumberFormat="1" applyFont="1" applyFill="1" applyBorder="1" applyAlignment="1">
      <alignment horizontal="right" vertical="center" wrapText="1"/>
    </xf>
    <xf numFmtId="0" fontId="112" fillId="4" borderId="68" xfId="23" applyFont="1" applyFill="1" applyBorder="1" applyAlignment="1">
      <alignment horizontal="right" vertical="center" wrapText="1"/>
    </xf>
    <xf numFmtId="0" fontId="123" fillId="4" borderId="0" xfId="23" applyFont="1" applyFill="1"/>
    <xf numFmtId="0" fontId="124" fillId="4" borderId="0" xfId="23" applyFont="1" applyFill="1" applyAlignment="1">
      <alignment horizontal="left"/>
    </xf>
    <xf numFmtId="0" fontId="123" fillId="0" borderId="0" xfId="23" applyFont="1"/>
    <xf numFmtId="0" fontId="124" fillId="0" borderId="0" xfId="23" applyFont="1" applyAlignment="1">
      <alignment horizontal="left"/>
    </xf>
    <xf numFmtId="0" fontId="23" fillId="4" borderId="0" xfId="0" applyFont="1" applyFill="1" applyAlignment="1">
      <alignment horizontal="justify" vertical="top" wrapText="1"/>
    </xf>
    <xf numFmtId="0" fontId="45" fillId="9" borderId="0" xfId="5" applyFont="1" applyFill="1" applyBorder="1" applyAlignment="1">
      <alignment horizontal="left" vertical="center" wrapText="1"/>
    </xf>
    <xf numFmtId="0" fontId="46" fillId="11" borderId="0" xfId="5" applyFont="1" applyFill="1" applyBorder="1" applyAlignment="1" applyProtection="1">
      <alignment horizontal="left" vertical="center" wrapText="1"/>
    </xf>
    <xf numFmtId="0" fontId="60" fillId="10" borderId="0" xfId="3" applyFont="1" applyFill="1" applyBorder="1" applyAlignment="1">
      <alignment horizontal="center" wrapText="1"/>
    </xf>
    <xf numFmtId="0" fontId="60" fillId="10" borderId="19" xfId="3" applyFont="1" applyFill="1" applyBorder="1" applyAlignment="1">
      <alignment horizontal="center" wrapText="1"/>
    </xf>
    <xf numFmtId="0" fontId="60" fillId="10" borderId="19" xfId="3" applyFont="1" applyFill="1" applyBorder="1" applyAlignment="1">
      <alignment horizontal="center" vertical="center" wrapText="1"/>
    </xf>
    <xf numFmtId="0" fontId="60" fillId="10" borderId="0" xfId="3" applyFont="1" applyFill="1" applyBorder="1" applyAlignment="1">
      <alignment horizontal="center" vertical="center" wrapText="1"/>
    </xf>
    <xf numFmtId="0" fontId="60" fillId="9" borderId="0" xfId="0" applyFont="1" applyFill="1" applyAlignment="1">
      <alignment horizontal="center" wrapText="1"/>
    </xf>
    <xf numFmtId="0" fontId="60" fillId="9" borderId="19" xfId="0" applyFont="1" applyFill="1" applyBorder="1" applyAlignment="1">
      <alignment horizontal="center" wrapText="1"/>
    </xf>
    <xf numFmtId="0" fontId="57" fillId="9" borderId="0" xfId="0" applyFont="1" applyFill="1" applyAlignment="1">
      <alignment horizontal="left"/>
    </xf>
    <xf numFmtId="0" fontId="60" fillId="10" borderId="85" xfId="3" applyFont="1" applyFill="1" applyBorder="1" applyAlignment="1">
      <alignment horizontal="center" vertical="center" wrapText="1"/>
    </xf>
    <xf numFmtId="0" fontId="71" fillId="0" borderId="69" xfId="8" applyFont="1" applyBorder="1" applyAlignment="1">
      <alignment horizontal="right" vertical="center" wrapText="1"/>
    </xf>
    <xf numFmtId="0" fontId="71" fillId="0" borderId="52" xfId="8" applyFont="1" applyBorder="1" applyAlignment="1">
      <alignment horizontal="right" vertical="center" wrapText="1"/>
    </xf>
    <xf numFmtId="0" fontId="60" fillId="9" borderId="0" xfId="0" applyFont="1" applyFill="1" applyAlignment="1">
      <alignment horizontal="left" vertical="center"/>
    </xf>
    <xf numFmtId="0" fontId="71" fillId="0" borderId="0" xfId="8" applyFont="1" applyAlignment="1">
      <alignment horizontal="center" vertical="top"/>
    </xf>
    <xf numFmtId="0" fontId="71" fillId="0" borderId="0" xfId="8" applyFont="1" applyAlignment="1">
      <alignment horizontal="left" vertical="center" wrapText="1"/>
    </xf>
    <xf numFmtId="0" fontId="60" fillId="10" borderId="1" xfId="3" applyFont="1" applyFill="1" applyBorder="1" applyAlignment="1">
      <alignment horizontal="center" vertical="center" wrapText="1"/>
    </xf>
    <xf numFmtId="0" fontId="71" fillId="0" borderId="86" xfId="8" applyFont="1" applyBorder="1" applyAlignment="1">
      <alignment horizontal="right" vertical="center" wrapText="1"/>
    </xf>
    <xf numFmtId="0" fontId="71" fillId="0" borderId="0" xfId="8" applyFont="1" applyAlignment="1">
      <alignment horizontal="center" vertical="center"/>
    </xf>
    <xf numFmtId="0" fontId="71" fillId="0" borderId="0" xfId="8" applyFont="1" applyAlignment="1">
      <alignment horizontal="left" vertical="center"/>
    </xf>
    <xf numFmtId="0" fontId="52" fillId="4" borderId="22" xfId="8" applyFont="1" applyFill="1" applyBorder="1" applyAlignment="1">
      <alignment horizontal="left" vertical="center" wrapText="1"/>
    </xf>
    <xf numFmtId="0" fontId="52" fillId="4" borderId="0" xfId="8" applyFont="1" applyFill="1" applyAlignment="1">
      <alignment horizontal="left" vertical="center" wrapText="1"/>
    </xf>
    <xf numFmtId="0" fontId="57" fillId="9" borderId="0" xfId="0" applyFont="1" applyFill="1" applyAlignment="1">
      <alignment horizontal="center" wrapText="1"/>
    </xf>
    <xf numFmtId="0" fontId="23" fillId="0" borderId="0" xfId="0" applyFont="1" applyAlignment="1">
      <alignment horizontal="left" vertical="top" wrapText="1"/>
    </xf>
    <xf numFmtId="0" fontId="57" fillId="9" borderId="22" xfId="0" applyFont="1" applyFill="1" applyBorder="1" applyAlignment="1">
      <alignment horizontal="center" wrapText="1"/>
    </xf>
    <xf numFmtId="0" fontId="57" fillId="9" borderId="19" xfId="0" applyFont="1" applyFill="1" applyBorder="1" applyAlignment="1">
      <alignment horizontal="center" wrapText="1"/>
    </xf>
    <xf numFmtId="0" fontId="57" fillId="9" borderId="19" xfId="0" applyFont="1" applyFill="1" applyBorder="1" applyAlignment="1">
      <alignment horizontal="center" vertical="center" wrapText="1"/>
    </xf>
    <xf numFmtId="0" fontId="57" fillId="9" borderId="19" xfId="0" applyFont="1" applyFill="1" applyBorder="1" applyAlignment="1">
      <alignment horizontal="center" vertical="center"/>
    </xf>
    <xf numFmtId="0" fontId="57" fillId="9" borderId="0" xfId="0" applyFont="1" applyFill="1" applyAlignment="1">
      <alignment horizontal="center" vertical="center"/>
    </xf>
    <xf numFmtId="0" fontId="57" fillId="9" borderId="0" xfId="11" applyFont="1" applyFill="1" applyAlignment="1">
      <alignment horizontal="left"/>
    </xf>
    <xf numFmtId="0" fontId="56" fillId="9" borderId="0" xfId="0" applyFont="1" applyFill="1" applyAlignment="1">
      <alignment horizontal="left"/>
    </xf>
    <xf numFmtId="0" fontId="60" fillId="10" borderId="0" xfId="3" applyFont="1" applyFill="1" applyBorder="1" applyAlignment="1">
      <alignment horizontal="center"/>
    </xf>
    <xf numFmtId="0" fontId="60" fillId="10" borderId="19" xfId="3" applyFont="1" applyFill="1" applyBorder="1" applyAlignment="1">
      <alignment horizontal="center"/>
    </xf>
    <xf numFmtId="0" fontId="60" fillId="9" borderId="19" xfId="0" applyFont="1" applyFill="1" applyBorder="1" applyAlignment="1">
      <alignment horizontal="center" vertical="center" wrapText="1"/>
    </xf>
    <xf numFmtId="9" fontId="60" fillId="10" borderId="0" xfId="3" applyNumberFormat="1" applyFont="1" applyFill="1" applyBorder="1" applyAlignment="1">
      <alignment horizontal="left"/>
    </xf>
    <xf numFmtId="9" fontId="60" fillId="10" borderId="22" xfId="3" applyNumberFormat="1" applyFont="1" applyFill="1" applyBorder="1" applyAlignment="1">
      <alignment horizontal="center" wrapText="1"/>
    </xf>
    <xf numFmtId="9" fontId="60" fillId="10" borderId="19" xfId="3" applyNumberFormat="1" applyFont="1" applyFill="1" applyBorder="1" applyAlignment="1">
      <alignment horizontal="center" wrapText="1"/>
    </xf>
    <xf numFmtId="9" fontId="60" fillId="10" borderId="0" xfId="3" applyNumberFormat="1" applyFont="1" applyFill="1" applyBorder="1" applyAlignment="1">
      <alignment horizontal="right" wrapText="1"/>
    </xf>
    <xf numFmtId="0" fontId="57" fillId="10" borderId="31" xfId="3" applyFont="1" applyFill="1" applyBorder="1" applyAlignment="1">
      <alignment horizontal="center" vertical="top"/>
    </xf>
    <xf numFmtId="0" fontId="57" fillId="10" borderId="0" xfId="3" applyFont="1" applyFill="1" applyBorder="1" applyAlignment="1">
      <alignment horizontal="center" vertical="top"/>
    </xf>
    <xf numFmtId="0" fontId="57" fillId="10" borderId="25" xfId="3" applyFont="1" applyFill="1" applyBorder="1" applyAlignment="1">
      <alignment horizontal="center" vertical="top"/>
    </xf>
    <xf numFmtId="0" fontId="57" fillId="10" borderId="31" xfId="3" applyFont="1" applyFill="1" applyBorder="1" applyAlignment="1">
      <alignment horizontal="center" wrapText="1"/>
    </xf>
    <xf numFmtId="0" fontId="57" fillId="10" borderId="28" xfId="3" applyFont="1" applyFill="1" applyBorder="1" applyAlignment="1">
      <alignment horizontal="center" wrapText="1"/>
    </xf>
    <xf numFmtId="0" fontId="57" fillId="10" borderId="26" xfId="3" applyFont="1" applyFill="1" applyBorder="1" applyAlignment="1">
      <alignment horizontal="center" wrapText="1"/>
    </xf>
    <xf numFmtId="0" fontId="57" fillId="10" borderId="0" xfId="3" applyFont="1" applyFill="1" applyBorder="1" applyAlignment="1">
      <alignment horizontal="left"/>
    </xf>
    <xf numFmtId="0" fontId="57" fillId="10" borderId="25" xfId="3" applyFont="1" applyFill="1" applyBorder="1" applyAlignment="1">
      <alignment horizontal="left"/>
    </xf>
    <xf numFmtId="0" fontId="57" fillId="10" borderId="34" xfId="3" applyFont="1" applyFill="1" applyBorder="1" applyAlignment="1">
      <alignment horizontal="center" vertical="top"/>
    </xf>
    <xf numFmtId="0" fontId="57" fillId="10" borderId="35" xfId="3" applyFont="1" applyFill="1" applyBorder="1" applyAlignment="1">
      <alignment horizontal="center" vertical="top"/>
    </xf>
    <xf numFmtId="0" fontId="57" fillId="10" borderId="33" xfId="3" applyFont="1" applyFill="1" applyBorder="1" applyAlignment="1">
      <alignment horizontal="center" wrapText="1"/>
    </xf>
    <xf numFmtId="0" fontId="57" fillId="10" borderId="36" xfId="3" applyFont="1" applyFill="1" applyBorder="1" applyAlignment="1">
      <alignment horizontal="center" wrapText="1"/>
    </xf>
    <xf numFmtId="0" fontId="57" fillId="10" borderId="29" xfId="3" applyFont="1" applyFill="1" applyBorder="1" applyAlignment="1">
      <alignment horizontal="center" wrapText="1"/>
    </xf>
    <xf numFmtId="0" fontId="57" fillId="10" borderId="22" xfId="3" applyFont="1" applyFill="1" applyBorder="1" applyAlignment="1">
      <alignment horizontal="center" vertical="top"/>
    </xf>
    <xf numFmtId="0" fontId="60" fillId="10" borderId="31" xfId="3" applyFont="1" applyFill="1" applyBorder="1" applyAlignment="1">
      <alignment horizontal="left" vertical="top"/>
    </xf>
    <xf numFmtId="0" fontId="60" fillId="10" borderId="0" xfId="3" applyFont="1" applyFill="1" applyBorder="1" applyAlignment="1">
      <alignment horizontal="left" vertical="top"/>
    </xf>
    <xf numFmtId="0" fontId="60" fillId="10" borderId="0" xfId="3" applyFont="1" applyFill="1" applyBorder="1" applyAlignment="1">
      <alignment horizontal="left"/>
    </xf>
    <xf numFmtId="0" fontId="60" fillId="10" borderId="34" xfId="3" applyFont="1" applyFill="1" applyBorder="1" applyAlignment="1">
      <alignment horizontal="left" vertical="top"/>
    </xf>
    <xf numFmtId="0" fontId="60" fillId="10" borderId="22" xfId="3" applyFont="1" applyFill="1" applyBorder="1" applyAlignment="1">
      <alignment horizontal="left" vertical="top"/>
    </xf>
    <xf numFmtId="0" fontId="60" fillId="10" borderId="38" xfId="3" applyFont="1" applyFill="1" applyBorder="1" applyAlignment="1">
      <alignment horizontal="left" wrapText="1"/>
    </xf>
    <xf numFmtId="0" fontId="60" fillId="10" borderId="21" xfId="3" applyFont="1" applyFill="1" applyBorder="1" applyAlignment="1">
      <alignment horizontal="left" wrapText="1"/>
    </xf>
    <xf numFmtId="0" fontId="60" fillId="10" borderId="34" xfId="3" applyFont="1" applyFill="1" applyBorder="1" applyAlignment="1">
      <alignment horizontal="center" wrapText="1"/>
    </xf>
    <xf numFmtId="0" fontId="60" fillId="10" borderId="31" xfId="3" applyFont="1" applyFill="1" applyBorder="1" applyAlignment="1">
      <alignment horizontal="center" wrapText="1"/>
    </xf>
    <xf numFmtId="0" fontId="60" fillId="10" borderId="26" xfId="3" applyFont="1" applyFill="1" applyBorder="1" applyAlignment="1">
      <alignment horizontal="center" wrapText="1"/>
    </xf>
    <xf numFmtId="0" fontId="60" fillId="10" borderId="22" xfId="3" applyFont="1" applyFill="1" applyBorder="1" applyAlignment="1">
      <alignment horizontal="center" vertical="center" wrapText="1"/>
    </xf>
    <xf numFmtId="41" fontId="64" fillId="0" borderId="0" xfId="1" applyFont="1" applyBorder="1" applyAlignment="1">
      <alignment vertical="center" wrapText="1"/>
    </xf>
    <xf numFmtId="41" fontId="63" fillId="0" borderId="22" xfId="1" applyFont="1" applyBorder="1" applyAlignment="1">
      <alignment vertical="center" wrapText="1"/>
    </xf>
    <xf numFmtId="41" fontId="63" fillId="0" borderId="21" xfId="1" applyFont="1" applyBorder="1" applyAlignment="1">
      <alignment vertical="center" wrapText="1"/>
    </xf>
    <xf numFmtId="41" fontId="64" fillId="0" borderId="19" xfId="1" applyFont="1" applyBorder="1" applyAlignment="1">
      <alignment vertical="center" wrapText="1"/>
    </xf>
    <xf numFmtId="0" fontId="60" fillId="10" borderId="38" xfId="3" applyFont="1" applyFill="1" applyBorder="1" applyAlignment="1">
      <alignment horizontal="center" vertical="center" wrapText="1"/>
    </xf>
    <xf numFmtId="0" fontId="60" fillId="10" borderId="32" xfId="3" applyFont="1" applyFill="1" applyBorder="1" applyAlignment="1">
      <alignment horizontal="center" vertical="center" wrapText="1"/>
    </xf>
    <xf numFmtId="0" fontId="60" fillId="10" borderId="21" xfId="3" applyFont="1" applyFill="1" applyBorder="1" applyAlignment="1">
      <alignment horizontal="center" vertical="center" wrapText="1"/>
    </xf>
    <xf numFmtId="41" fontId="64" fillId="0" borderId="22" xfId="1" applyFont="1" applyBorder="1" applyAlignment="1">
      <alignment vertical="center" wrapText="1"/>
    </xf>
    <xf numFmtId="0" fontId="60" fillId="10" borderId="34" xfId="3" applyFont="1" applyFill="1" applyBorder="1" applyAlignment="1">
      <alignment horizontal="center" vertical="center" wrapText="1"/>
    </xf>
    <xf numFmtId="0" fontId="60" fillId="10" borderId="26" xfId="3" applyFont="1" applyFill="1" applyBorder="1" applyAlignment="1">
      <alignment horizontal="center" vertical="center" wrapText="1"/>
    </xf>
    <xf numFmtId="0" fontId="60" fillId="10" borderId="39" xfId="3" applyFont="1" applyFill="1" applyBorder="1" applyAlignment="1">
      <alignment horizontal="center" vertical="center" wrapText="1"/>
    </xf>
    <xf numFmtId="0" fontId="60" fillId="10" borderId="35" xfId="3" applyFont="1" applyFill="1" applyBorder="1" applyAlignment="1">
      <alignment horizontal="center" vertical="center" wrapText="1"/>
    </xf>
    <xf numFmtId="0" fontId="44" fillId="0" borderId="0" xfId="0" applyFont="1" applyAlignment="1">
      <alignment horizontal="center" vertical="center"/>
    </xf>
    <xf numFmtId="0" fontId="60" fillId="10" borderId="31" xfId="3" applyFont="1" applyFill="1" applyBorder="1" applyAlignment="1">
      <alignment horizontal="center" vertical="center"/>
    </xf>
    <xf numFmtId="0" fontId="60" fillId="10" borderId="0" xfId="3" applyFont="1" applyFill="1" applyBorder="1" applyAlignment="1">
      <alignment horizontal="center" vertical="center"/>
    </xf>
    <xf numFmtId="0" fontId="60" fillId="10" borderId="16" xfId="3" applyFont="1" applyFill="1" applyBorder="1" applyAlignment="1">
      <alignment horizontal="center" vertical="center"/>
    </xf>
    <xf numFmtId="0" fontId="60" fillId="10" borderId="38" xfId="3" applyFont="1" applyFill="1" applyBorder="1" applyAlignment="1">
      <alignment horizontal="center" vertical="center"/>
    </xf>
    <xf numFmtId="0" fontId="60" fillId="10" borderId="21" xfId="3" applyFont="1" applyFill="1" applyBorder="1" applyAlignment="1">
      <alignment horizontal="center" vertical="center"/>
    </xf>
    <xf numFmtId="0" fontId="60" fillId="10" borderId="32" xfId="3" applyFont="1" applyFill="1" applyBorder="1" applyAlignment="1">
      <alignment horizontal="center" vertical="center"/>
    </xf>
    <xf numFmtId="0" fontId="57" fillId="10" borderId="36" xfId="3" applyFont="1" applyFill="1" applyBorder="1" applyAlignment="1">
      <alignment horizontal="center" vertical="top" wrapText="1"/>
    </xf>
    <xf numFmtId="0" fontId="57" fillId="10" borderId="29" xfId="3" applyFont="1" applyFill="1" applyBorder="1" applyAlignment="1">
      <alignment horizontal="center" vertical="top" wrapText="1"/>
    </xf>
    <xf numFmtId="0" fontId="57" fillId="10" borderId="34" xfId="3" applyFont="1" applyFill="1" applyBorder="1" applyAlignment="1">
      <alignment horizontal="center" wrapText="1"/>
    </xf>
    <xf numFmtId="0" fontId="57" fillId="10" borderId="0" xfId="3" applyFont="1" applyFill="1" applyBorder="1" applyAlignment="1">
      <alignment horizontal="left" wrapText="1"/>
    </xf>
    <xf numFmtId="0" fontId="57" fillId="10" borderId="26" xfId="3" applyFont="1" applyFill="1" applyBorder="1" applyAlignment="1">
      <alignment horizontal="left" vertical="center" wrapText="1"/>
    </xf>
    <xf numFmtId="0" fontId="57" fillId="10" borderId="19" xfId="3" applyFont="1" applyFill="1" applyBorder="1" applyAlignment="1">
      <alignment horizontal="left" vertical="center" wrapText="1"/>
    </xf>
    <xf numFmtId="0" fontId="60" fillId="10" borderId="31" xfId="3" applyFont="1" applyFill="1" applyBorder="1" applyAlignment="1">
      <alignment horizontal="center" vertical="center" wrapText="1"/>
    </xf>
    <xf numFmtId="0" fontId="60" fillId="10" borderId="25" xfId="3" applyFont="1" applyFill="1" applyBorder="1" applyAlignment="1">
      <alignment horizontal="center" vertical="center" wrapText="1"/>
    </xf>
    <xf numFmtId="0" fontId="60" fillId="10" borderId="24" xfId="3" applyFont="1" applyFill="1" applyBorder="1" applyAlignment="1">
      <alignment horizontal="center" vertical="center" wrapText="1"/>
    </xf>
    <xf numFmtId="0" fontId="60" fillId="10" borderId="46" xfId="3" applyFont="1" applyFill="1" applyBorder="1" applyAlignment="1">
      <alignment horizontal="center" vertical="center" wrapText="1"/>
    </xf>
    <xf numFmtId="0" fontId="60" fillId="10" borderId="6" xfId="3" applyFont="1" applyFill="1" applyBorder="1" applyAlignment="1">
      <alignment horizontal="center" vertical="center" wrapText="1"/>
    </xf>
    <xf numFmtId="0" fontId="60" fillId="10" borderId="42" xfId="3" applyFont="1" applyFill="1" applyBorder="1" applyAlignment="1">
      <alignment horizontal="center" vertical="center" wrapText="1"/>
    </xf>
    <xf numFmtId="0" fontId="60" fillId="10" borderId="7" xfId="3" applyFont="1" applyFill="1" applyBorder="1" applyAlignment="1">
      <alignment horizontal="center" vertical="center" wrapText="1"/>
    </xf>
    <xf numFmtId="0" fontId="60" fillId="10" borderId="4" xfId="3" applyFont="1" applyFill="1" applyBorder="1" applyAlignment="1">
      <alignment horizontal="center" vertical="center" wrapText="1"/>
    </xf>
    <xf numFmtId="0" fontId="60" fillId="10" borderId="41" xfId="3" applyFont="1" applyFill="1" applyBorder="1" applyAlignment="1">
      <alignment horizontal="center" vertical="center" wrapText="1"/>
    </xf>
    <xf numFmtId="0" fontId="60" fillId="10" borderId="40" xfId="3" applyFont="1" applyFill="1" applyBorder="1" applyAlignment="1">
      <alignment horizontal="center" vertical="center" wrapText="1"/>
    </xf>
    <xf numFmtId="0" fontId="60" fillId="10" borderId="44" xfId="3" applyFont="1" applyFill="1" applyBorder="1" applyAlignment="1">
      <alignment horizontal="center" vertical="center" wrapText="1"/>
    </xf>
    <xf numFmtId="0" fontId="60" fillId="10" borderId="45" xfId="3" applyFont="1" applyFill="1" applyBorder="1" applyAlignment="1">
      <alignment horizontal="center" vertical="center" wrapText="1"/>
    </xf>
    <xf numFmtId="0" fontId="60" fillId="10" borderId="43" xfId="3" applyFont="1" applyFill="1" applyBorder="1" applyAlignment="1">
      <alignment horizontal="center" vertical="center" wrapText="1"/>
    </xf>
    <xf numFmtId="0" fontId="60" fillId="10" borderId="36" xfId="3" applyFont="1" applyFill="1" applyBorder="1" applyAlignment="1">
      <alignment horizontal="center" vertical="center" wrapText="1"/>
    </xf>
    <xf numFmtId="0" fontId="60" fillId="10" borderId="33" xfId="3" applyFont="1" applyFill="1" applyBorder="1" applyAlignment="1">
      <alignment horizontal="center" wrapText="1"/>
    </xf>
    <xf numFmtId="0" fontId="60" fillId="10" borderId="36" xfId="3" applyFont="1" applyFill="1" applyBorder="1" applyAlignment="1">
      <alignment horizontal="center" wrapText="1"/>
    </xf>
    <xf numFmtId="0" fontId="60" fillId="10" borderId="29" xfId="3" applyFont="1" applyFill="1" applyBorder="1" applyAlignment="1">
      <alignment horizontal="center" wrapText="1"/>
    </xf>
    <xf numFmtId="0" fontId="61" fillId="10" borderId="37" xfId="3" applyFont="1" applyFill="1" applyBorder="1" applyAlignment="1">
      <alignment horizontal="center" vertical="top" wrapText="1"/>
    </xf>
    <xf numFmtId="0" fontId="60" fillId="10" borderId="19" xfId="3" applyFont="1" applyFill="1" applyBorder="1" applyAlignment="1">
      <alignment horizontal="center" vertical="center"/>
    </xf>
    <xf numFmtId="0" fontId="68" fillId="8" borderId="0" xfId="10" applyFont="1" applyFill="1" applyAlignment="1">
      <alignment horizontal="center" vertical="center"/>
    </xf>
    <xf numFmtId="0" fontId="60" fillId="10" borderId="4" xfId="3" applyFont="1" applyFill="1" applyBorder="1" applyAlignment="1">
      <alignment horizontal="center" vertical="center"/>
    </xf>
    <xf numFmtId="0" fontId="60" fillId="10" borderId="34" xfId="3" applyFont="1" applyFill="1" applyBorder="1" applyAlignment="1">
      <alignment horizontal="center" vertical="center"/>
    </xf>
    <xf numFmtId="0" fontId="60" fillId="10" borderId="22" xfId="3" applyFont="1" applyFill="1" applyBorder="1" applyAlignment="1">
      <alignment horizontal="center" vertical="center"/>
    </xf>
    <xf numFmtId="0" fontId="60" fillId="10" borderId="48" xfId="3" applyFont="1" applyFill="1" applyBorder="1" applyAlignment="1">
      <alignment horizontal="center" vertical="top" wrapText="1"/>
    </xf>
    <xf numFmtId="0" fontId="60" fillId="10" borderId="50" xfId="3" applyFont="1" applyFill="1" applyBorder="1" applyAlignment="1">
      <alignment horizontal="center" vertical="top" wrapText="1"/>
    </xf>
    <xf numFmtId="0" fontId="60" fillId="10" borderId="47" xfId="3" applyFont="1" applyFill="1" applyBorder="1" applyAlignment="1">
      <alignment horizontal="center" vertical="top" wrapText="1"/>
    </xf>
    <xf numFmtId="0" fontId="60" fillId="10" borderId="0" xfId="3" applyFont="1" applyFill="1" applyBorder="1" applyAlignment="1">
      <alignment horizontal="center" vertical="top" wrapText="1"/>
    </xf>
    <xf numFmtId="0" fontId="60" fillId="10" borderId="19" xfId="3" applyFont="1" applyFill="1" applyBorder="1" applyAlignment="1">
      <alignment horizontal="center" vertical="top" wrapText="1"/>
    </xf>
    <xf numFmtId="0" fontId="60" fillId="10" borderId="37" xfId="3" applyFont="1" applyFill="1" applyBorder="1" applyAlignment="1">
      <alignment horizontal="center" vertical="top" wrapText="1"/>
    </xf>
    <xf numFmtId="0" fontId="60" fillId="10" borderId="8" xfId="3" applyFont="1" applyFill="1" applyBorder="1" applyAlignment="1">
      <alignment horizontal="left" wrapText="1"/>
    </xf>
    <xf numFmtId="0" fontId="60" fillId="10" borderId="9" xfId="3" applyFont="1" applyFill="1" applyBorder="1" applyAlignment="1">
      <alignment horizontal="left" wrapText="1"/>
    </xf>
    <xf numFmtId="0" fontId="60" fillId="10" borderId="10" xfId="3" applyFont="1" applyFill="1" applyBorder="1" applyAlignment="1">
      <alignment horizontal="left" wrapText="1"/>
    </xf>
    <xf numFmtId="0" fontId="60" fillId="10" borderId="11" xfId="3" applyFont="1" applyFill="1" applyBorder="1" applyAlignment="1">
      <alignment horizontal="left" wrapText="1"/>
    </xf>
    <xf numFmtId="0" fontId="60" fillId="10" borderId="12" xfId="3" applyFont="1" applyFill="1" applyBorder="1" applyAlignment="1">
      <alignment horizontal="left" wrapText="1"/>
    </xf>
    <xf numFmtId="0" fontId="60" fillId="10" borderId="13" xfId="3" applyFont="1" applyFill="1" applyBorder="1" applyAlignment="1">
      <alignment horizontal="left" wrapText="1"/>
    </xf>
    <xf numFmtId="0" fontId="60" fillId="10" borderId="49" xfId="3" applyFont="1" applyFill="1" applyBorder="1" applyAlignment="1">
      <alignment horizontal="center" vertical="top" wrapText="1"/>
    </xf>
    <xf numFmtId="0" fontId="60" fillId="10" borderId="34" xfId="3" applyFont="1" applyFill="1" applyBorder="1" applyAlignment="1">
      <alignment horizontal="center" vertical="top" wrapText="1"/>
    </xf>
    <xf numFmtId="0" fontId="60" fillId="10" borderId="22" xfId="3" applyFont="1" applyFill="1" applyBorder="1" applyAlignment="1">
      <alignment horizontal="center" vertical="top" wrapText="1"/>
    </xf>
    <xf numFmtId="0" fontId="60" fillId="10" borderId="37" xfId="3" applyFont="1" applyFill="1" applyBorder="1" applyAlignment="1">
      <alignment horizontal="center" vertical="center" wrapText="1"/>
    </xf>
    <xf numFmtId="0" fontId="60" fillId="10" borderId="31" xfId="3" applyFont="1" applyFill="1" applyBorder="1" applyAlignment="1">
      <alignment horizontal="center" vertical="top" wrapText="1"/>
    </xf>
    <xf numFmtId="0" fontId="60" fillId="10" borderId="26" xfId="3" applyFont="1" applyFill="1" applyBorder="1" applyAlignment="1">
      <alignment horizontal="center" vertical="top" wrapText="1"/>
    </xf>
    <xf numFmtId="0" fontId="60" fillId="10" borderId="31" xfId="3" applyFont="1" applyFill="1" applyBorder="1" applyAlignment="1">
      <alignment horizontal="right" vertical="top" wrapText="1"/>
    </xf>
    <xf numFmtId="0" fontId="60" fillId="10" borderId="26" xfId="3" applyFont="1" applyFill="1" applyBorder="1" applyAlignment="1">
      <alignment horizontal="right" vertical="top" wrapText="1"/>
    </xf>
    <xf numFmtId="9" fontId="60" fillId="10" borderId="0" xfId="3" applyNumberFormat="1" applyFont="1" applyFill="1" applyBorder="1" applyAlignment="1">
      <alignment horizontal="center" wrapText="1"/>
    </xf>
    <xf numFmtId="0" fontId="60" fillId="10" borderId="0" xfId="3" applyFont="1" applyFill="1" applyBorder="1" applyAlignment="1">
      <alignment horizontal="left" wrapText="1"/>
    </xf>
    <xf numFmtId="0" fontId="57" fillId="9" borderId="0" xfId="0" applyFont="1" applyFill="1" applyAlignment="1">
      <alignment horizontal="left" wrapText="1"/>
    </xf>
    <xf numFmtId="0" fontId="60" fillId="9" borderId="0" xfId="0" applyFont="1" applyFill="1" applyAlignment="1">
      <alignment horizontal="center" vertical="center"/>
    </xf>
    <xf numFmtId="0" fontId="60" fillId="9" borderId="5" xfId="0" applyFont="1" applyFill="1" applyBorder="1" applyAlignment="1">
      <alignment horizontal="center" vertical="center"/>
    </xf>
    <xf numFmtId="0" fontId="67" fillId="0" borderId="22" xfId="0" applyFont="1" applyBorder="1" applyAlignment="1">
      <alignment horizontal="center" vertical="center" wrapText="1"/>
    </xf>
    <xf numFmtId="0" fontId="67" fillId="0" borderId="0" xfId="0" applyFont="1" applyAlignment="1">
      <alignment horizontal="center" vertical="center" wrapText="1"/>
    </xf>
    <xf numFmtId="0" fontId="67" fillId="0" borderId="19" xfId="0" applyFont="1" applyBorder="1" applyAlignment="1">
      <alignment horizontal="center" vertical="center" wrapText="1"/>
    </xf>
    <xf numFmtId="4" fontId="60" fillId="9" borderId="0" xfId="0" applyNumberFormat="1" applyFont="1" applyFill="1" applyAlignment="1">
      <alignment horizontal="center" vertical="top"/>
    </xf>
    <xf numFmtId="0" fontId="73" fillId="0" borderId="0" xfId="0" applyFont="1" applyAlignment="1">
      <alignment horizontal="left" vertical="center" wrapText="1"/>
    </xf>
    <xf numFmtId="0" fontId="60" fillId="9" borderId="3" xfId="0" applyFont="1" applyFill="1" applyBorder="1" applyAlignment="1">
      <alignment horizontal="center" vertical="center"/>
    </xf>
    <xf numFmtId="0" fontId="60" fillId="9" borderId="19" xfId="0" applyFont="1" applyFill="1" applyBorder="1" applyAlignment="1">
      <alignment horizontal="center" vertical="center"/>
    </xf>
    <xf numFmtId="0" fontId="60" fillId="9" borderId="0" xfId="0" applyFont="1" applyFill="1" applyAlignment="1">
      <alignment vertical="center"/>
    </xf>
    <xf numFmtId="0" fontId="63" fillId="0" borderId="0" xfId="0" applyFont="1" applyAlignment="1">
      <alignment horizontal="left"/>
    </xf>
    <xf numFmtId="0" fontId="63" fillId="0" borderId="0" xfId="0" applyFont="1" applyAlignment="1">
      <alignment vertical="top"/>
    </xf>
    <xf numFmtId="0" fontId="64" fillId="0" borderId="0" xfId="0" applyFont="1" applyAlignment="1">
      <alignment horizontal="left" vertical="top" wrapText="1"/>
    </xf>
    <xf numFmtId="0" fontId="63" fillId="0" borderId="0" xfId="0" applyFont="1" applyAlignment="1">
      <alignment vertical="top" wrapText="1"/>
    </xf>
    <xf numFmtId="0" fontId="60" fillId="9" borderId="0" xfId="0" applyFont="1" applyFill="1" applyAlignment="1">
      <alignment horizontal="right" vertical="center"/>
    </xf>
    <xf numFmtId="0" fontId="64" fillId="0" borderId="0" xfId="0" applyFont="1" applyAlignment="1">
      <alignment vertical="top"/>
    </xf>
    <xf numFmtId="0" fontId="60" fillId="10" borderId="31" xfId="3" applyFont="1" applyFill="1" applyBorder="1" applyAlignment="1">
      <alignment horizontal="left"/>
    </xf>
    <xf numFmtId="0" fontId="60" fillId="10" borderId="25" xfId="3" applyFont="1" applyFill="1" applyBorder="1" applyAlignment="1">
      <alignment horizontal="left"/>
    </xf>
    <xf numFmtId="0" fontId="60" fillId="10" borderId="25" xfId="3" applyFont="1" applyFill="1" applyBorder="1" applyAlignment="1">
      <alignment horizontal="center" wrapText="1"/>
    </xf>
    <xf numFmtId="0" fontId="60" fillId="10" borderId="26" xfId="3" applyFont="1" applyFill="1" applyBorder="1" applyAlignment="1">
      <alignment horizontal="center" vertical="top"/>
    </xf>
    <xf numFmtId="0" fontId="60" fillId="10" borderId="24" xfId="3" applyFont="1" applyFill="1" applyBorder="1" applyAlignment="1">
      <alignment horizontal="center" vertical="top"/>
    </xf>
    <xf numFmtId="0" fontId="60" fillId="10" borderId="25" xfId="3" applyFont="1" applyFill="1" applyBorder="1" applyAlignment="1">
      <alignment horizontal="center" vertical="top" wrapText="1"/>
    </xf>
    <xf numFmtId="0" fontId="60" fillId="10" borderId="0" xfId="3" applyFont="1" applyFill="1" applyBorder="1" applyAlignment="1">
      <alignment horizontal="left" vertical="center"/>
    </xf>
    <xf numFmtId="0" fontId="70" fillId="0" borderId="0" xfId="0" applyFont="1" applyAlignment="1">
      <alignment vertical="center"/>
    </xf>
    <xf numFmtId="0" fontId="63" fillId="0" borderId="0" xfId="0" applyFont="1" applyAlignment="1">
      <alignment vertical="center"/>
    </xf>
    <xf numFmtId="41" fontId="67" fillId="0" borderId="0" xfId="1" applyFont="1" applyBorder="1" applyAlignment="1">
      <alignment horizontal="center" vertical="center" wrapText="1"/>
    </xf>
    <xf numFmtId="0" fontId="23" fillId="0" borderId="0" xfId="0" applyFont="1" applyAlignment="1">
      <alignment horizontal="center" vertical="center" wrapText="1"/>
    </xf>
    <xf numFmtId="0" fontId="23" fillId="0" borderId="56" xfId="0" applyFont="1" applyBorder="1" applyAlignment="1">
      <alignment horizontal="center" vertical="center" wrapText="1"/>
    </xf>
    <xf numFmtId="0" fontId="1" fillId="4" borderId="0" xfId="0" applyFont="1" applyFill="1" applyAlignment="1">
      <alignment horizontal="left" vertical="top" wrapText="1"/>
    </xf>
    <xf numFmtId="9" fontId="60" fillId="10" borderId="19" xfId="3" applyNumberFormat="1" applyFont="1" applyFill="1" applyBorder="1" applyAlignment="1">
      <alignment horizontal="center" vertical="center" wrapText="1"/>
    </xf>
    <xf numFmtId="9" fontId="60" fillId="10" borderId="24" xfId="3" applyNumberFormat="1" applyFont="1" applyFill="1" applyBorder="1" applyAlignment="1">
      <alignment horizontal="center" vertical="center" wrapText="1"/>
    </xf>
    <xf numFmtId="0" fontId="103" fillId="10" borderId="0" xfId="3" applyFont="1" applyFill="1" applyBorder="1" applyAlignment="1">
      <alignment horizontal="center" vertical="center" wrapText="1"/>
    </xf>
    <xf numFmtId="0" fontId="103" fillId="10" borderId="19" xfId="3" applyFont="1" applyFill="1" applyBorder="1" applyAlignment="1">
      <alignment horizontal="center" vertical="center" wrapText="1"/>
    </xf>
    <xf numFmtId="0" fontId="103" fillId="10" borderId="60" xfId="3" applyFont="1" applyFill="1" applyBorder="1" applyAlignment="1">
      <alignment horizontal="left" vertical="center" wrapText="1"/>
    </xf>
    <xf numFmtId="0" fontId="57" fillId="10" borderId="0" xfId="3" applyFont="1" applyFill="1" applyBorder="1" applyAlignment="1">
      <alignment horizontal="left" vertical="center" wrapText="1"/>
    </xf>
    <xf numFmtId="0" fontId="57" fillId="10" borderId="59" xfId="3" applyFont="1" applyFill="1" applyBorder="1" applyAlignment="1">
      <alignment horizontal="left" wrapText="1"/>
    </xf>
    <xf numFmtId="0" fontId="110" fillId="6" borderId="0" xfId="23" applyFont="1" applyFill="1" applyAlignment="1">
      <alignment horizontal="center" vertical="center" wrapText="1"/>
    </xf>
    <xf numFmtId="0" fontId="110" fillId="6" borderId="19" xfId="23" applyFont="1" applyFill="1" applyBorder="1" applyAlignment="1">
      <alignment horizontal="center" vertical="center" wrapText="1"/>
    </xf>
    <xf numFmtId="0" fontId="110" fillId="6" borderId="65" xfId="23" applyFont="1" applyFill="1" applyBorder="1" applyAlignment="1">
      <alignment horizontal="center" vertical="center" wrapText="1"/>
    </xf>
    <xf numFmtId="0" fontId="117" fillId="17" borderId="0" xfId="24" applyFont="1" applyFill="1" applyBorder="1" applyAlignment="1">
      <alignment horizontal="center" vertical="center"/>
    </xf>
    <xf numFmtId="0" fontId="117" fillId="17" borderId="0" xfId="24" applyFont="1" applyFill="1" applyBorder="1" applyAlignment="1">
      <alignment horizontal="center" wrapText="1"/>
    </xf>
    <xf numFmtId="0" fontId="117" fillId="17" borderId="0" xfId="24" applyFont="1" applyFill="1" applyBorder="1" applyAlignment="1">
      <alignment horizontal="center" vertical="center" wrapText="1"/>
    </xf>
    <xf numFmtId="0" fontId="117" fillId="17" borderId="14" xfId="24" applyFont="1" applyFill="1" applyBorder="1" applyAlignment="1">
      <alignment horizontal="center" vertical="center"/>
    </xf>
    <xf numFmtId="0" fontId="113" fillId="16" borderId="0" xfId="23" applyFont="1" applyFill="1" applyAlignment="1">
      <alignment horizontal="center" vertical="center" wrapText="1"/>
    </xf>
    <xf numFmtId="0" fontId="117" fillId="17" borderId="68" xfId="24" applyFont="1" applyFill="1" applyBorder="1" applyAlignment="1">
      <alignment horizontal="center" vertical="center" wrapText="1"/>
    </xf>
    <xf numFmtId="0" fontId="117" fillId="17" borderId="14" xfId="24" applyFont="1" applyFill="1" applyBorder="1" applyAlignment="1">
      <alignment horizontal="center" vertical="center" wrapText="1"/>
    </xf>
    <xf numFmtId="0" fontId="122" fillId="4" borderId="0" xfId="23" applyFont="1" applyFill="1" applyAlignment="1">
      <alignment horizontal="center" wrapText="1"/>
    </xf>
    <xf numFmtId="14" fontId="122" fillId="17" borderId="0" xfId="24" applyNumberFormat="1" applyFont="1" applyFill="1" applyBorder="1" applyAlignment="1">
      <alignment horizontal="center" vertical="center" wrapText="1"/>
    </xf>
    <xf numFmtId="0" fontId="117" fillId="17" borderId="89" xfId="24" applyFont="1" applyFill="1" applyBorder="1" applyAlignment="1">
      <alignment horizontal="center" vertical="center" wrapText="1"/>
    </xf>
    <xf numFmtId="0" fontId="117" fillId="17" borderId="76" xfId="24" applyFont="1" applyFill="1" applyBorder="1" applyAlignment="1">
      <alignment horizontal="center" vertical="center" wrapText="1"/>
    </xf>
    <xf numFmtId="0" fontId="117" fillId="17" borderId="77" xfId="24" applyFont="1" applyFill="1" applyBorder="1" applyAlignment="1">
      <alignment horizontal="center" vertical="center" wrapText="1"/>
    </xf>
    <xf numFmtId="0" fontId="117" fillId="17" borderId="67" xfId="24" applyFont="1" applyFill="1" applyBorder="1" applyAlignment="1">
      <alignment horizontal="center" vertical="center" wrapText="1"/>
    </xf>
    <xf numFmtId="0" fontId="117" fillId="16" borderId="52" xfId="23" applyFont="1" applyFill="1" applyBorder="1" applyAlignment="1">
      <alignment horizontal="center" vertical="center" wrapText="1"/>
    </xf>
    <xf numFmtId="0" fontId="117" fillId="16" borderId="82" xfId="23" applyFont="1" applyFill="1" applyBorder="1" applyAlignment="1">
      <alignment horizontal="center" vertical="center" wrapText="1"/>
    </xf>
    <xf numFmtId="0" fontId="117" fillId="17" borderId="70" xfId="24" applyFont="1" applyFill="1" applyBorder="1" applyAlignment="1">
      <alignment horizontal="center" vertical="center" wrapText="1"/>
    </xf>
    <xf numFmtId="0" fontId="117" fillId="17" borderId="79" xfId="24" applyFont="1" applyFill="1" applyBorder="1" applyAlignment="1">
      <alignment horizontal="center" vertical="center" wrapText="1"/>
    </xf>
    <xf numFmtId="0" fontId="110" fillId="4" borderId="0" xfId="23" applyFont="1" applyFill="1" applyAlignment="1">
      <alignment horizontal="center" vertical="center" wrapText="1"/>
    </xf>
    <xf numFmtId="0" fontId="110" fillId="19" borderId="72" xfId="23" applyFont="1" applyFill="1" applyBorder="1" applyAlignment="1">
      <alignment horizontal="center" vertical="center" wrapText="1"/>
    </xf>
    <xf numFmtId="0" fontId="110" fillId="19" borderId="73" xfId="23" applyFont="1" applyFill="1" applyBorder="1" applyAlignment="1">
      <alignment horizontal="center" vertical="center" wrapText="1"/>
    </xf>
    <xf numFmtId="0" fontId="110" fillId="19" borderId="74" xfId="23" applyFont="1" applyFill="1" applyBorder="1" applyAlignment="1">
      <alignment horizontal="center" vertical="center" wrapText="1"/>
    </xf>
    <xf numFmtId="0" fontId="115" fillId="19" borderId="72" xfId="23" applyFont="1" applyFill="1" applyBorder="1" applyAlignment="1">
      <alignment horizontal="center" vertical="center" wrapText="1"/>
    </xf>
    <xf numFmtId="0" fontId="115" fillId="19" borderId="73" xfId="23" applyFont="1" applyFill="1" applyBorder="1" applyAlignment="1">
      <alignment horizontal="center" vertical="center" wrapText="1"/>
    </xf>
    <xf numFmtId="0" fontId="115" fillId="19" borderId="74" xfId="23" applyFont="1" applyFill="1" applyBorder="1" applyAlignment="1">
      <alignment horizontal="center" vertical="center" wrapText="1"/>
    </xf>
  </cellXfs>
  <cellStyles count="25">
    <cellStyle name="=C:\WINNT35\SYSTEM32\COMMAND.COM" xfId="13" xr:uid="{BC5519F0-7948-4BBE-BD11-C526CC5A4CED}"/>
    <cellStyle name="Comma [0]" xfId="1" builtinId="6"/>
    <cellStyle name="Comma [0] 2" xfId="16" xr:uid="{A41D479F-EA79-44F6-8E4E-833ACCD828F4}"/>
    <cellStyle name="Comma [0] 6" xfId="20" xr:uid="{CE59BF6D-5DB3-4AEF-82C2-7B6285E173F2}"/>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eutral 2" xfId="24" xr:uid="{55C35D65-55CC-430C-B6EE-10EC10376CA1}"/>
    <cellStyle name="Normal" xfId="0" builtinId="0" customBuiltin="1"/>
    <cellStyle name="Normal 10" xfId="5" xr:uid="{00000000-0005-0000-0000-000006000000}"/>
    <cellStyle name="Normal 2" xfId="8" xr:uid="{00000000-0005-0000-0000-000007000000}"/>
    <cellStyle name="Normal 2 2" xfId="19" xr:uid="{BC74E1D5-548A-4516-8799-1DB8209DA5C1}"/>
    <cellStyle name="Normal 2 2 2" xfId="9" xr:uid="{00000000-0005-0000-0000-000008000000}"/>
    <cellStyle name="Normal 2 2 2 2" xfId="11" xr:uid="{00000000-0005-0000-0000-000009000000}"/>
    <cellStyle name="Normal 2 2 3" xfId="6" xr:uid="{00000000-0005-0000-0000-00000A000000}"/>
    <cellStyle name="Normal 3" xfId="23" xr:uid="{EB0DA79C-6F43-4567-8F8B-771F7B5A50E0}"/>
    <cellStyle name="Normal 4" xfId="17" xr:uid="{11215CA8-440A-48A6-ACBB-338F5EC542B6}"/>
    <cellStyle name="optionalExposure" xfId="14" xr:uid="{D00B985D-3264-4977-BEE3-CFD05DF308E8}"/>
    <cellStyle name="Percent" xfId="2" builtinId="5"/>
    <cellStyle name="Percent 2" xfId="18" xr:uid="{D2388E3E-212C-44DA-91C6-6F865953955B}"/>
    <cellStyle name="Percent 2 2" xfId="22" xr:uid="{722E7109-B428-41E5-9181-C453F30AED5B}"/>
    <cellStyle name="Percent 4" xfId="21" xr:uid="{F90A8648-255C-4F0E-A536-54943194002B}"/>
    <cellStyle name="Texti 3" xfId="7" xr:uid="{00000000-0005-0000-0000-00000C000000}"/>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bgColor indexed="10"/>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5AB4"/>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s>
</file>

<file path=xl/theme/theme1.xml><?xml version="1.0" encoding="utf-8"?>
<a:theme xmlns:a="http://schemas.openxmlformats.org/drawingml/2006/main" name="Office Theme">
  <a:themeElements>
    <a:clrScheme name="Arion - Bláir tónar">
      <a:dk1>
        <a:srgbClr val="000000"/>
      </a:dk1>
      <a:lt1>
        <a:srgbClr val="FFFFFF"/>
      </a:lt1>
      <a:dk2>
        <a:srgbClr val="262626"/>
      </a:dk2>
      <a:lt2>
        <a:srgbClr val="F2F2FF"/>
      </a:lt2>
      <a:accent1>
        <a:srgbClr val="23313D"/>
      </a:accent1>
      <a:accent2>
        <a:srgbClr val="223C52"/>
      </a:accent2>
      <a:accent3>
        <a:srgbClr val="005AB4"/>
      </a:accent3>
      <a:accent4>
        <a:srgbClr val="839EAE"/>
      </a:accent4>
      <a:accent5>
        <a:srgbClr val="7CAACC"/>
      </a:accent5>
      <a:accent6>
        <a:srgbClr val="D3E3EA"/>
      </a:accent6>
      <a:hlink>
        <a:srgbClr val="005AB4"/>
      </a:hlink>
      <a:folHlink>
        <a:srgbClr val="374751"/>
      </a:folHlink>
    </a:clrScheme>
    <a:fontScheme name="Custom 1">
      <a:majorFont>
        <a:latin typeface="Suisse intl"/>
        <a:ea typeface=""/>
        <a:cs typeface=""/>
      </a:majorFont>
      <a:minorFont>
        <a:latin typeface="Suisse intl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v2.arionbanki.is/library/skrar/Bankinn/Fjarfestatengsl/Adrar-langtimaskuldir/EMTN/Endanlegir-skilmalar---Final-terms/Final%20Terms%20XS2521227459.pdf" TargetMode="External"/><Relationship Id="rId3" Type="http://schemas.openxmlformats.org/officeDocument/2006/relationships/hyperlink" Target="https://wwwv2.arionbanki.is/library/skrar/Bankinn/Fjarfestatengsl/Adrar-langtimaskuldir/EMTN/Endanlegir-skilmalar---Final-terms/Final%20Terms%20-%20Arion%20T2I%2033%20%20(1).pdf" TargetMode="External"/><Relationship Id="rId7" Type="http://schemas.openxmlformats.org/officeDocument/2006/relationships/hyperlink" Target="https://wwwv2.arionbanki.is/library/skrar/Bankinn/Fjarfestatengsl/Adrar-langtimaskuldir/EMTN/Endanlegir-skilmalar---Final-terms/ARION%2026%201222GB%20Final%20Terms.pdf" TargetMode="External"/><Relationship Id="rId2" Type="http://schemas.openxmlformats.org/officeDocument/2006/relationships/hyperlink" Target="https://wwwv2.arionbanki.is/bankinn/fjarfestatengsl/skuldabrefafjarfestar/endanlegir-skilmalar/" TargetMode="External"/><Relationship Id="rId1" Type="http://schemas.openxmlformats.org/officeDocument/2006/relationships/hyperlink" Target="https://wwwv2.arionbanki.is/bankinn/fjarfestatengsl/skuldabrefafjarfestar/endanlegir-skilmalar/" TargetMode="External"/><Relationship Id="rId6" Type="http://schemas.openxmlformats.org/officeDocument/2006/relationships/hyperlink" Target="https://wwwv2.arionbanki.is/library/skrar/Bankinn/Fjarfestatengsl/Adrar-langtimaskuldir/EMTN/Endanlegir-skilmalar---Final-terms/Arion%20EUR300m%2014%20July%202025%20Final%20Terms%20-%20Copy%20(1).PDF" TargetMode="External"/><Relationship Id="rId5" Type="http://schemas.openxmlformats.org/officeDocument/2006/relationships/hyperlink" Target="https://wwwv2.arionbanki.is/library/skrar/Bankinn/Fjarfestatengsl/Adrar-langtimaskuldir/EMTN/Endanlegir-skilmalar---Final-terms/ARION%20PP%20Final%20Terms%20NOK%20250m%20Notes%20due%202027.pdf" TargetMode="External"/><Relationship Id="rId4" Type="http://schemas.openxmlformats.org/officeDocument/2006/relationships/hyperlink" Target="https://wwwv2.arionbanki.is/library/skrar/Bankinn/Fjarfestatengsl/Adrar-langtimaskuldir/EMTN/Endanlegir-skilmalar---Final-terms/Final%20Terms%20-%20Arion%20T2%2033%20(1).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rgb="FF005AB4"/>
  </sheetPr>
  <dimension ref="A1:L54"/>
  <sheetViews>
    <sheetView showGridLines="0" workbookViewId="0">
      <selection sqref="A1:A2"/>
    </sheetView>
  </sheetViews>
  <sheetFormatPr defaultColWidth="9.08984375" defaultRowHeight="14"/>
  <cols>
    <col min="1" max="1" width="44.81640625" style="57" customWidth="1"/>
    <col min="2" max="6" width="9" style="57" customWidth="1"/>
    <col min="7" max="7" width="40.08984375" style="57" customWidth="1"/>
    <col min="8" max="16384" width="9.08984375" style="57"/>
  </cols>
  <sheetData>
    <row r="1" spans="1:12" ht="15.75" customHeight="1">
      <c r="A1" s="1138" t="s">
        <v>774</v>
      </c>
      <c r="B1" s="179"/>
      <c r="C1" s="179"/>
      <c r="D1" s="179"/>
      <c r="E1" s="179"/>
      <c r="F1" s="179"/>
      <c r="G1" s="44"/>
    </row>
    <row r="2" spans="1:12" ht="14.5">
      <c r="A2" s="1138"/>
      <c r="B2" s="180"/>
      <c r="C2" s="180"/>
      <c r="D2" s="180"/>
      <c r="E2" s="180"/>
      <c r="F2" s="180"/>
      <c r="G2" s="44"/>
    </row>
    <row r="3" spans="1:12" ht="14.5">
      <c r="A3" s="58"/>
      <c r="B3" s="59"/>
      <c r="C3" s="59"/>
      <c r="D3" s="59"/>
      <c r="E3" s="59"/>
      <c r="F3" s="59"/>
      <c r="G3" s="44"/>
    </row>
    <row r="4" spans="1:12" ht="15" customHeight="1">
      <c r="A4" s="1137" t="s">
        <v>775</v>
      </c>
      <c r="B4" s="1137"/>
      <c r="C4" s="1137"/>
      <c r="D4" s="1137"/>
      <c r="E4" s="1137"/>
      <c r="F4" s="1137"/>
      <c r="G4"/>
      <c r="H4"/>
      <c r="I4"/>
      <c r="J4"/>
      <c r="K4"/>
      <c r="L4"/>
    </row>
    <row r="5" spans="1:12" ht="14.5">
      <c r="A5" s="1137"/>
      <c r="B5" s="1137"/>
      <c r="C5" s="1137"/>
      <c r="D5" s="1137"/>
      <c r="E5" s="1137"/>
      <c r="F5" s="1137"/>
      <c r="G5"/>
      <c r="H5"/>
      <c r="I5"/>
      <c r="J5"/>
      <c r="K5"/>
      <c r="L5"/>
    </row>
    <row r="6" spans="1:12" ht="14.5">
      <c r="A6" s="1137"/>
      <c r="B6" s="1137"/>
      <c r="C6" s="1137"/>
      <c r="D6" s="1137"/>
      <c r="E6" s="1137"/>
      <c r="F6" s="1137"/>
      <c r="G6"/>
      <c r="H6"/>
      <c r="I6"/>
      <c r="J6"/>
      <c r="K6"/>
      <c r="L6"/>
    </row>
    <row r="7" spans="1:12" ht="14.5">
      <c r="A7" s="1137"/>
      <c r="B7" s="1137"/>
      <c r="C7" s="1137"/>
      <c r="D7" s="1137"/>
      <c r="E7" s="1137"/>
      <c r="F7" s="1137"/>
      <c r="G7"/>
      <c r="H7"/>
      <c r="I7"/>
      <c r="J7"/>
      <c r="K7"/>
      <c r="L7"/>
    </row>
    <row r="8" spans="1:12" ht="14.5">
      <c r="A8" s="1137" t="s">
        <v>776</v>
      </c>
      <c r="B8" s="1137"/>
      <c r="C8" s="1137"/>
      <c r="D8" s="1137"/>
      <c r="E8" s="1137"/>
      <c r="F8" s="1137"/>
      <c r="G8"/>
      <c r="H8"/>
      <c r="I8"/>
      <c r="J8"/>
      <c r="K8"/>
      <c r="L8"/>
    </row>
    <row r="9" spans="1:12" ht="14.5">
      <c r="A9" s="1137"/>
      <c r="B9" s="1137"/>
      <c r="C9" s="1137"/>
      <c r="D9" s="1137"/>
      <c r="E9" s="1137"/>
      <c r="F9" s="1137"/>
      <c r="G9"/>
      <c r="H9"/>
      <c r="I9"/>
      <c r="J9"/>
      <c r="K9"/>
      <c r="L9"/>
    </row>
    <row r="10" spans="1:12" ht="14.5">
      <c r="A10" s="1137"/>
      <c r="B10" s="1137"/>
      <c r="C10" s="1137"/>
      <c r="D10" s="1137"/>
      <c r="E10" s="1137"/>
      <c r="F10" s="1137"/>
      <c r="G10"/>
      <c r="H10"/>
      <c r="I10"/>
      <c r="J10"/>
      <c r="K10"/>
      <c r="L10"/>
    </row>
    <row r="11" spans="1:12" s="60" customFormat="1" ht="14.5">
      <c r="A11" s="1137" t="s">
        <v>777</v>
      </c>
      <c r="B11" s="1137"/>
      <c r="C11" s="1137"/>
      <c r="D11" s="1137"/>
      <c r="E11" s="1137"/>
      <c r="F11" s="1137"/>
      <c r="G11"/>
      <c r="H11"/>
      <c r="I11"/>
      <c r="J11"/>
      <c r="K11"/>
      <c r="L11"/>
    </row>
    <row r="12" spans="1:12" ht="14.5">
      <c r="A12" s="1137"/>
      <c r="B12" s="1137"/>
      <c r="C12" s="1137"/>
      <c r="D12" s="1137"/>
      <c r="E12" s="1137"/>
      <c r="F12" s="1137"/>
      <c r="G12"/>
      <c r="H12"/>
      <c r="I12"/>
      <c r="J12"/>
      <c r="K12"/>
      <c r="L12"/>
    </row>
    <row r="13" spans="1:12" ht="14.5">
      <c r="A13" s="1137"/>
      <c r="B13" s="1137"/>
      <c r="C13" s="1137"/>
      <c r="D13" s="1137"/>
      <c r="E13" s="1137"/>
      <c r="F13" s="1137"/>
      <c r="G13"/>
      <c r="H13"/>
      <c r="I13"/>
      <c r="J13"/>
      <c r="K13"/>
      <c r="L13"/>
    </row>
    <row r="14" spans="1:12" ht="14.5">
      <c r="A14" s="1137"/>
      <c r="B14" s="1137"/>
      <c r="C14" s="1137"/>
      <c r="D14" s="1137"/>
      <c r="E14" s="1137"/>
      <c r="F14" s="1137"/>
      <c r="G14"/>
      <c r="H14"/>
      <c r="I14"/>
      <c r="J14"/>
      <c r="K14"/>
      <c r="L14"/>
    </row>
    <row r="15" spans="1:12" ht="14.5">
      <c r="A15" s="1137"/>
      <c r="B15" s="1137"/>
      <c r="C15" s="1137"/>
      <c r="D15" s="1137"/>
      <c r="E15" s="1137"/>
      <c r="F15" s="1137"/>
      <c r="G15"/>
      <c r="H15"/>
      <c r="I15"/>
      <c r="J15"/>
      <c r="K15"/>
      <c r="L15"/>
    </row>
    <row r="16" spans="1:12" ht="14.5">
      <c r="A16" s="1137"/>
      <c r="B16" s="1137"/>
      <c r="C16" s="1137"/>
      <c r="D16" s="1137"/>
      <c r="E16" s="1137"/>
      <c r="F16" s="1137"/>
      <c r="G16"/>
      <c r="H16"/>
      <c r="I16"/>
      <c r="J16"/>
      <c r="K16"/>
      <c r="L16"/>
    </row>
    <row r="17" spans="1:12" ht="14.5">
      <c r="A17" s="1137" t="s">
        <v>778</v>
      </c>
      <c r="B17" s="1137"/>
      <c r="C17" s="1137"/>
      <c r="D17" s="1137"/>
      <c r="E17" s="1137"/>
      <c r="F17" s="1137"/>
      <c r="G17"/>
      <c r="H17"/>
      <c r="I17"/>
      <c r="J17"/>
      <c r="K17"/>
      <c r="L17"/>
    </row>
    <row r="18" spans="1:12" ht="14.5">
      <c r="A18" s="1137"/>
      <c r="B18" s="1137"/>
      <c r="C18" s="1137"/>
      <c r="D18" s="1137"/>
      <c r="E18" s="1137"/>
      <c r="F18" s="1137"/>
      <c r="G18"/>
      <c r="H18"/>
      <c r="I18"/>
      <c r="J18"/>
      <c r="K18"/>
      <c r="L18"/>
    </row>
    <row r="19" spans="1:12" ht="14.5">
      <c r="A19" s="48" t="s">
        <v>779</v>
      </c>
      <c r="B19" s="44"/>
      <c r="C19" s="44"/>
      <c r="D19" s="44"/>
      <c r="E19" s="44"/>
      <c r="F19" s="44"/>
      <c r="G19"/>
      <c r="H19"/>
      <c r="I19"/>
      <c r="J19"/>
      <c r="K19"/>
      <c r="L19"/>
    </row>
    <row r="20" spans="1:12" ht="14.5">
      <c r="A20" s="1137"/>
      <c r="B20" s="1137"/>
      <c r="C20" s="1137"/>
      <c r="D20" s="1137"/>
      <c r="E20" s="1137"/>
      <c r="F20" s="1137"/>
      <c r="G20"/>
      <c r="H20" s="3"/>
      <c r="I20"/>
      <c r="J20"/>
      <c r="K20"/>
      <c r="L20"/>
    </row>
    <row r="21" spans="1:12" ht="14.5">
      <c r="A21" s="1137"/>
      <c r="B21" s="1137"/>
      <c r="C21" s="1137"/>
      <c r="D21" s="1137"/>
      <c r="E21" s="1137"/>
      <c r="F21" s="1137"/>
      <c r="G21"/>
      <c r="H21"/>
      <c r="I21"/>
      <c r="J21"/>
      <c r="K21"/>
      <c r="L21"/>
    </row>
    <row r="22" spans="1:12" ht="14.5">
      <c r="A22" s="1137"/>
      <c r="B22" s="1137"/>
      <c r="C22" s="1137"/>
      <c r="D22" s="1137"/>
      <c r="E22" s="1137"/>
      <c r="F22" s="1137"/>
      <c r="G22"/>
      <c r="H22"/>
      <c r="I22"/>
      <c r="J22"/>
      <c r="K22"/>
      <c r="L22"/>
    </row>
    <row r="23" spans="1:12" ht="14.5">
      <c r="A23" s="44"/>
      <c r="B23" s="44"/>
      <c r="C23" s="44"/>
      <c r="D23" s="44"/>
      <c r="E23" s="44"/>
      <c r="F23" s="44"/>
      <c r="G23"/>
      <c r="H23"/>
      <c r="I23"/>
      <c r="J23"/>
      <c r="K23"/>
      <c r="L23"/>
    </row>
    <row r="24" spans="1:12" ht="14.5">
      <c r="A24" s="44"/>
      <c r="B24" s="44"/>
      <c r="C24" s="44"/>
      <c r="D24" s="44"/>
      <c r="E24" s="44"/>
      <c r="F24" s="44"/>
      <c r="G24"/>
      <c r="H24"/>
      <c r="I24"/>
      <c r="J24"/>
      <c r="K24"/>
      <c r="L24"/>
    </row>
    <row r="25" spans="1:12" ht="14.5">
      <c r="A25" s="44"/>
      <c r="B25" s="44"/>
      <c r="C25" s="44"/>
      <c r="D25" s="44"/>
      <c r="E25" s="44"/>
      <c r="F25" s="44"/>
      <c r="G25"/>
      <c r="H25"/>
      <c r="I25"/>
      <c r="J25"/>
      <c r="K25"/>
      <c r="L25"/>
    </row>
    <row r="26" spans="1:12" ht="14.5">
      <c r="A26" s="44"/>
      <c r="B26" s="44"/>
      <c r="C26" s="44"/>
      <c r="D26" s="44"/>
      <c r="E26" s="44"/>
      <c r="F26" s="44"/>
      <c r="G26"/>
      <c r="H26"/>
      <c r="I26"/>
      <c r="J26"/>
      <c r="K26"/>
      <c r="L26"/>
    </row>
    <row r="27" spans="1:12" ht="14.5">
      <c r="A27" s="44"/>
      <c r="B27" s="44"/>
      <c r="C27" s="44"/>
      <c r="D27" s="44"/>
      <c r="E27" s="44"/>
      <c r="F27" s="44"/>
      <c r="G27"/>
      <c r="H27"/>
      <c r="I27"/>
      <c r="J27"/>
      <c r="K27"/>
      <c r="L27"/>
    </row>
    <row r="28" spans="1:12" ht="14.5">
      <c r="A28" s="44"/>
      <c r="B28" s="44"/>
      <c r="C28" s="44"/>
      <c r="D28" s="44"/>
      <c r="E28" s="44"/>
      <c r="F28" s="44"/>
      <c r="G28"/>
      <c r="H28"/>
      <c r="I28"/>
      <c r="J28"/>
      <c r="K28"/>
      <c r="L28"/>
    </row>
    <row r="29" spans="1:12" ht="14.5">
      <c r="A29" s="44"/>
      <c r="B29" s="44"/>
      <c r="C29" s="44"/>
      <c r="D29" s="44"/>
      <c r="E29" s="44"/>
      <c r="F29" s="44"/>
      <c r="G29"/>
      <c r="H29"/>
      <c r="I29"/>
      <c r="J29"/>
      <c r="K29"/>
      <c r="L29"/>
    </row>
    <row r="30" spans="1:12" ht="14.5">
      <c r="A30" s="44"/>
      <c r="B30" s="44"/>
      <c r="C30" s="44"/>
      <c r="D30" s="44"/>
      <c r="E30" s="44"/>
      <c r="F30" s="44"/>
      <c r="G30"/>
      <c r="H30"/>
      <c r="I30"/>
      <c r="J30"/>
      <c r="K30"/>
      <c r="L30"/>
    </row>
    <row r="31" spans="1:12" ht="14.5">
      <c r="A31" s="44"/>
      <c r="B31" s="44"/>
      <c r="C31" s="44"/>
      <c r="D31" s="44"/>
      <c r="E31" s="44"/>
      <c r="F31" s="44"/>
    </row>
    <row r="32" spans="1:12" ht="14.5">
      <c r="A32" s="44"/>
      <c r="B32" s="44"/>
      <c r="C32" s="44"/>
      <c r="D32" s="44"/>
      <c r="E32" s="44"/>
      <c r="F32" s="44"/>
    </row>
    <row r="33" spans="1:6" ht="14.5">
      <c r="A33" s="44"/>
      <c r="B33" s="44"/>
      <c r="C33" s="44"/>
      <c r="D33" s="44"/>
      <c r="E33" s="44"/>
      <c r="F33" s="44"/>
    </row>
    <row r="34" spans="1:6" ht="14.5">
      <c r="A34" s="44"/>
      <c r="B34" s="44"/>
      <c r="C34" s="44"/>
      <c r="D34" s="44"/>
      <c r="E34" s="44"/>
      <c r="F34" s="44"/>
    </row>
    <row r="35" spans="1:6" ht="14.5">
      <c r="A35" s="44"/>
      <c r="B35" s="44"/>
      <c r="C35" s="44"/>
      <c r="D35" s="44"/>
      <c r="E35" s="44"/>
      <c r="F35" s="44"/>
    </row>
    <row r="36" spans="1:6" ht="14.5">
      <c r="A36" s="44"/>
      <c r="B36" s="44"/>
      <c r="C36" s="44"/>
      <c r="D36" s="44"/>
      <c r="E36" s="44"/>
      <c r="F36" s="44"/>
    </row>
    <row r="37" spans="1:6" ht="14.5">
      <c r="A37" s="44"/>
      <c r="B37" s="44"/>
      <c r="C37" s="44"/>
      <c r="D37" s="44"/>
      <c r="E37" s="44"/>
      <c r="F37" s="44"/>
    </row>
    <row r="38" spans="1:6" ht="14.5">
      <c r="A38" s="44"/>
      <c r="B38" s="44"/>
      <c r="C38" s="44"/>
      <c r="D38" s="44"/>
      <c r="E38" s="44"/>
      <c r="F38" s="44"/>
    </row>
    <row r="39" spans="1:6" ht="14.5">
      <c r="A39" s="44"/>
      <c r="B39" s="44"/>
      <c r="C39" s="44"/>
      <c r="D39" s="44"/>
      <c r="E39" s="44"/>
      <c r="F39" s="44"/>
    </row>
    <row r="40" spans="1:6" ht="14.5">
      <c r="A40" s="44"/>
      <c r="B40" s="44"/>
      <c r="C40" s="44"/>
      <c r="D40" s="44"/>
      <c r="E40" s="44"/>
      <c r="F40" s="44"/>
    </row>
    <row r="41" spans="1:6" ht="14.5">
      <c r="A41" s="44"/>
      <c r="B41" s="44"/>
      <c r="C41" s="44"/>
      <c r="D41" s="44"/>
      <c r="E41" s="44"/>
      <c r="F41" s="44"/>
    </row>
    <row r="42" spans="1:6" ht="14.5">
      <c r="A42" s="44"/>
      <c r="B42" s="44"/>
      <c r="C42" s="44"/>
      <c r="D42" s="44"/>
      <c r="E42" s="44"/>
      <c r="F42" s="44"/>
    </row>
    <row r="43" spans="1:6" ht="14.5">
      <c r="A43" s="44"/>
      <c r="B43" s="44"/>
      <c r="C43" s="44"/>
      <c r="D43" s="44"/>
      <c r="E43" s="44"/>
      <c r="F43" s="44"/>
    </row>
    <row r="44" spans="1:6" ht="14.5">
      <c r="A44" s="44"/>
      <c r="B44" s="44"/>
      <c r="C44" s="44"/>
      <c r="D44" s="44"/>
      <c r="E44" s="44"/>
      <c r="F44" s="44"/>
    </row>
    <row r="45" spans="1:6" ht="14.5">
      <c r="A45" s="44"/>
      <c r="B45" s="44"/>
      <c r="C45" s="44"/>
      <c r="D45" s="44"/>
      <c r="E45" s="44"/>
      <c r="F45" s="44"/>
    </row>
    <row r="46" spans="1:6" ht="14.5">
      <c r="A46" s="44"/>
      <c r="B46" s="44"/>
      <c r="C46" s="44"/>
      <c r="D46" s="44"/>
      <c r="E46" s="44"/>
      <c r="F46" s="44"/>
    </row>
    <row r="47" spans="1:6" ht="14.5">
      <c r="A47" s="44"/>
      <c r="B47" s="44"/>
      <c r="C47" s="44"/>
      <c r="D47" s="44"/>
      <c r="E47" s="44"/>
      <c r="F47" s="44"/>
    </row>
    <row r="48" spans="1:6" ht="14.5">
      <c r="A48" s="44"/>
      <c r="B48" s="44"/>
      <c r="C48" s="44"/>
      <c r="D48" s="44"/>
      <c r="E48" s="44"/>
      <c r="F48" s="44"/>
    </row>
    <row r="49" spans="1:6" ht="14.5">
      <c r="A49" s="44"/>
      <c r="B49" s="44"/>
      <c r="C49" s="44"/>
      <c r="D49" s="44"/>
      <c r="E49" s="44"/>
      <c r="F49" s="44"/>
    </row>
    <row r="50" spans="1:6" ht="14.5">
      <c r="A50" s="44"/>
      <c r="B50" s="44"/>
      <c r="C50" s="44"/>
      <c r="D50" s="44"/>
      <c r="E50" s="44"/>
      <c r="F50" s="44"/>
    </row>
    <row r="51" spans="1:6" ht="14.5">
      <c r="A51" s="44"/>
      <c r="B51" s="44"/>
      <c r="C51" s="44"/>
      <c r="D51" s="44"/>
      <c r="E51" s="44"/>
      <c r="F51" s="44"/>
    </row>
    <row r="52" spans="1:6" ht="14.5">
      <c r="A52" s="44"/>
      <c r="B52" s="44"/>
      <c r="C52" s="44"/>
      <c r="D52" s="44"/>
      <c r="E52" s="44"/>
      <c r="F52" s="44"/>
    </row>
    <row r="53" spans="1:6" ht="14.5">
      <c r="A53" s="44"/>
      <c r="B53" s="44"/>
      <c r="C53" s="44"/>
      <c r="D53" s="44"/>
      <c r="E53" s="44"/>
      <c r="F53" s="44"/>
    </row>
    <row r="54" spans="1:6" ht="14.5">
      <c r="A54" s="44"/>
      <c r="B54" s="44"/>
      <c r="C54" s="44"/>
      <c r="D54" s="44"/>
      <c r="E54" s="44"/>
      <c r="F54" s="44"/>
    </row>
  </sheetData>
  <mergeCells count="6">
    <mergeCell ref="A20:F22"/>
    <mergeCell ref="A1:A2"/>
    <mergeCell ref="A4:F7"/>
    <mergeCell ref="A8:F10"/>
    <mergeCell ref="A11:F16"/>
    <mergeCell ref="A17:F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AB4"/>
  </sheetPr>
  <dimension ref="A1:H49"/>
  <sheetViews>
    <sheetView showGridLines="0" workbookViewId="0"/>
  </sheetViews>
  <sheetFormatPr defaultColWidth="8.81640625" defaultRowHeight="11.5"/>
  <cols>
    <col min="1" max="1" width="7.81640625" style="852" customWidth="1"/>
    <col min="2" max="2" width="61" style="846" customWidth="1"/>
    <col min="3" max="4" width="14.08984375" style="846" customWidth="1"/>
    <col min="5" max="5" width="2.26953125" style="846" customWidth="1"/>
    <col min="6" max="6" width="14.08984375" style="846" customWidth="1"/>
    <col min="7" max="7" width="3.81640625" style="846" customWidth="1"/>
    <col min="8" max="16384" width="8.81640625" style="846"/>
  </cols>
  <sheetData>
    <row r="1" spans="1:8" ht="13">
      <c r="A1" s="868" t="s">
        <v>81</v>
      </c>
      <c r="B1" s="845"/>
      <c r="C1" s="845"/>
      <c r="D1" s="845"/>
      <c r="E1" s="845"/>
      <c r="F1" s="845"/>
    </row>
    <row r="2" spans="1:8" ht="15.75" customHeight="1">
      <c r="A2" s="847"/>
      <c r="B2" s="845"/>
      <c r="C2" s="845"/>
      <c r="D2" s="845"/>
      <c r="E2" s="845"/>
      <c r="F2" s="845"/>
    </row>
    <row r="3" spans="1:8" ht="15.75" customHeight="1">
      <c r="A3" s="847"/>
      <c r="B3" s="845"/>
      <c r="C3" s="848" t="s">
        <v>44</v>
      </c>
      <c r="D3" s="848" t="s">
        <v>45</v>
      </c>
      <c r="E3" s="848"/>
      <c r="F3" s="848" t="s">
        <v>46</v>
      </c>
    </row>
    <row r="4" spans="1:8" ht="22.5" customHeight="1">
      <c r="A4" s="723"/>
      <c r="B4" s="291"/>
      <c r="C4" s="1140" t="s">
        <v>42</v>
      </c>
      <c r="D4" s="1140"/>
      <c r="E4" s="295"/>
      <c r="F4" s="1140" t="s">
        <v>43</v>
      </c>
      <c r="H4" s="849" t="s">
        <v>282</v>
      </c>
    </row>
    <row r="5" spans="1:8" ht="22.5" customHeight="1">
      <c r="A5" s="723"/>
      <c r="B5" s="291"/>
      <c r="C5" s="1141"/>
      <c r="D5" s="1141"/>
      <c r="E5" s="295"/>
      <c r="F5" s="1141" t="s">
        <v>46</v>
      </c>
    </row>
    <row r="6" spans="1:8" ht="22.5" customHeight="1">
      <c r="A6" s="723" t="s">
        <v>83</v>
      </c>
      <c r="B6" s="291"/>
      <c r="C6" s="869" t="s">
        <v>1537</v>
      </c>
      <c r="D6" s="869" t="s">
        <v>1538</v>
      </c>
      <c r="E6" s="388"/>
      <c r="F6" s="869" t="s">
        <v>1537</v>
      </c>
    </row>
    <row r="7" spans="1:8" ht="15.75" customHeight="1">
      <c r="A7" s="446">
        <v>1</v>
      </c>
      <c r="B7" s="870" t="s">
        <v>47</v>
      </c>
      <c r="C7" s="871">
        <v>759559.05967603426</v>
      </c>
      <c r="D7" s="871">
        <v>768784.77623749117</v>
      </c>
      <c r="E7" s="871"/>
      <c r="F7" s="871">
        <v>60764.724774082744</v>
      </c>
    </row>
    <row r="8" spans="1:8" ht="15.75" customHeight="1">
      <c r="A8" s="446">
        <v>2</v>
      </c>
      <c r="B8" s="872" t="s">
        <v>834</v>
      </c>
      <c r="C8" s="873">
        <v>759559.05967603426</v>
      </c>
      <c r="D8" s="873">
        <v>768784.77623749117</v>
      </c>
      <c r="E8" s="873"/>
      <c r="F8" s="873">
        <v>60764.724774082744</v>
      </c>
    </row>
    <row r="9" spans="1:8" ht="15.75" customHeight="1">
      <c r="A9" s="446">
        <v>3</v>
      </c>
      <c r="B9" s="872" t="s">
        <v>49</v>
      </c>
      <c r="C9" s="873"/>
      <c r="D9" s="873"/>
      <c r="E9" s="873"/>
      <c r="F9" s="873"/>
    </row>
    <row r="10" spans="1:8" ht="15.75" customHeight="1">
      <c r="A10" s="446">
        <v>4</v>
      </c>
      <c r="B10" s="872" t="s">
        <v>50</v>
      </c>
      <c r="C10" s="873"/>
      <c r="D10" s="873"/>
      <c r="E10" s="873"/>
      <c r="F10" s="873"/>
    </row>
    <row r="11" spans="1:8" ht="15.75" customHeight="1">
      <c r="A11" s="446" t="s">
        <v>51</v>
      </c>
      <c r="B11" s="872" t="s">
        <v>52</v>
      </c>
      <c r="C11" s="873"/>
      <c r="D11" s="873"/>
      <c r="E11" s="873"/>
      <c r="F11" s="873"/>
    </row>
    <row r="12" spans="1:8" ht="15.75" customHeight="1">
      <c r="A12" s="446">
        <v>5</v>
      </c>
      <c r="B12" s="872" t="s">
        <v>53</v>
      </c>
      <c r="C12" s="873"/>
      <c r="D12" s="873"/>
      <c r="E12" s="873"/>
      <c r="F12" s="873"/>
    </row>
    <row r="13" spans="1:8" ht="15.75" customHeight="1">
      <c r="A13" s="446">
        <v>6</v>
      </c>
      <c r="B13" s="870" t="s">
        <v>54</v>
      </c>
      <c r="C13" s="871">
        <v>11121.733797265213</v>
      </c>
      <c r="D13" s="871">
        <v>16060.73365889942</v>
      </c>
      <c r="E13" s="871"/>
      <c r="F13" s="871">
        <v>889.73870378121705</v>
      </c>
    </row>
    <row r="14" spans="1:8" ht="15.75" customHeight="1">
      <c r="A14" s="446">
        <v>7</v>
      </c>
      <c r="B14" s="872" t="s">
        <v>48</v>
      </c>
      <c r="C14" s="873">
        <v>7441.7207656669525</v>
      </c>
      <c r="D14" s="873">
        <v>12566.818503095954</v>
      </c>
      <c r="E14" s="873"/>
      <c r="F14" s="873">
        <v>595.33766125335626</v>
      </c>
    </row>
    <row r="15" spans="1:8" ht="15.75" customHeight="1">
      <c r="A15" s="446">
        <v>8</v>
      </c>
      <c r="B15" s="872" t="s">
        <v>55</v>
      </c>
      <c r="C15" s="873"/>
      <c r="D15" s="873"/>
      <c r="E15" s="873"/>
      <c r="F15" s="873"/>
    </row>
    <row r="16" spans="1:8" ht="15.75" customHeight="1">
      <c r="A16" s="446" t="s">
        <v>56</v>
      </c>
      <c r="B16" s="872" t="s">
        <v>57</v>
      </c>
      <c r="C16" s="873"/>
      <c r="D16" s="873"/>
      <c r="E16" s="873"/>
      <c r="F16" s="873"/>
    </row>
    <row r="17" spans="1:6" ht="15.75" customHeight="1">
      <c r="A17" s="446" t="s">
        <v>58</v>
      </c>
      <c r="B17" s="872" t="s">
        <v>59</v>
      </c>
      <c r="C17" s="873">
        <v>3680.0130315982615</v>
      </c>
      <c r="D17" s="873">
        <v>3493.9151558034669</v>
      </c>
      <c r="E17" s="873"/>
      <c r="F17" s="873">
        <v>294.40104252786091</v>
      </c>
    </row>
    <row r="18" spans="1:6" ht="15.75" customHeight="1">
      <c r="A18" s="446">
        <v>9</v>
      </c>
      <c r="B18" s="872" t="s">
        <v>60</v>
      </c>
      <c r="C18" s="873"/>
      <c r="D18" s="873"/>
      <c r="E18" s="873"/>
      <c r="F18" s="873"/>
    </row>
    <row r="19" spans="1:6" ht="15.75" customHeight="1">
      <c r="A19" s="446">
        <v>10</v>
      </c>
      <c r="B19" s="870" t="s">
        <v>61</v>
      </c>
      <c r="C19" s="372"/>
      <c r="D19" s="372"/>
      <c r="E19" s="372"/>
      <c r="F19" s="372"/>
    </row>
    <row r="20" spans="1:6" ht="15.75" customHeight="1">
      <c r="A20" s="446">
        <v>11</v>
      </c>
      <c r="B20" s="870" t="s">
        <v>61</v>
      </c>
      <c r="C20" s="372"/>
      <c r="D20" s="372"/>
      <c r="E20" s="372"/>
      <c r="F20" s="372"/>
    </row>
    <row r="21" spans="1:6" ht="15.75" customHeight="1">
      <c r="A21" s="446">
        <v>12</v>
      </c>
      <c r="B21" s="870" t="s">
        <v>61</v>
      </c>
      <c r="C21" s="372"/>
      <c r="D21" s="372"/>
      <c r="E21" s="372"/>
      <c r="F21" s="372"/>
    </row>
    <row r="22" spans="1:6" ht="15.75" customHeight="1">
      <c r="A22" s="446">
        <v>13</v>
      </c>
      <c r="B22" s="870" t="s">
        <v>61</v>
      </c>
      <c r="C22" s="372"/>
      <c r="D22" s="372"/>
      <c r="E22" s="372"/>
      <c r="F22" s="372"/>
    </row>
    <row r="23" spans="1:6" ht="15.75" customHeight="1">
      <c r="A23" s="446">
        <v>14</v>
      </c>
      <c r="B23" s="870" t="s">
        <v>61</v>
      </c>
      <c r="C23" s="372"/>
      <c r="D23" s="372"/>
      <c r="E23" s="372"/>
      <c r="F23" s="372"/>
    </row>
    <row r="24" spans="1:6" ht="15.75" customHeight="1">
      <c r="A24" s="446">
        <v>15</v>
      </c>
      <c r="B24" s="870" t="s">
        <v>62</v>
      </c>
      <c r="C24" s="871"/>
      <c r="D24" s="871"/>
      <c r="E24" s="871"/>
      <c r="F24" s="871"/>
    </row>
    <row r="25" spans="1:6" ht="15.75" customHeight="1">
      <c r="A25" s="446">
        <v>16</v>
      </c>
      <c r="B25" s="870" t="s">
        <v>835</v>
      </c>
      <c r="C25" s="871"/>
      <c r="D25" s="871"/>
      <c r="E25" s="871"/>
      <c r="F25" s="871"/>
    </row>
    <row r="26" spans="1:6" ht="15.75" customHeight="1">
      <c r="A26" s="446">
        <v>17</v>
      </c>
      <c r="B26" s="872" t="s">
        <v>63</v>
      </c>
      <c r="C26" s="873"/>
      <c r="D26" s="873"/>
      <c r="E26" s="873"/>
      <c r="F26" s="873"/>
    </row>
    <row r="27" spans="1:6" ht="15.75" customHeight="1">
      <c r="A27" s="446">
        <v>18</v>
      </c>
      <c r="B27" s="872" t="s">
        <v>64</v>
      </c>
      <c r="C27" s="873"/>
      <c r="D27" s="873"/>
      <c r="E27" s="873"/>
      <c r="F27" s="873"/>
    </row>
    <row r="28" spans="1:6" ht="15.75" customHeight="1">
      <c r="A28" s="446">
        <v>19</v>
      </c>
      <c r="B28" s="872" t="s">
        <v>65</v>
      </c>
      <c r="C28" s="873"/>
      <c r="D28" s="873"/>
      <c r="E28" s="873"/>
      <c r="F28" s="873"/>
    </row>
    <row r="29" spans="1:6" ht="15.75" customHeight="1">
      <c r="A29" s="446" t="s">
        <v>66</v>
      </c>
      <c r="B29" s="872" t="s">
        <v>67</v>
      </c>
      <c r="C29" s="873"/>
      <c r="D29" s="873"/>
      <c r="E29" s="873"/>
      <c r="F29" s="873"/>
    </row>
    <row r="30" spans="1:6" ht="15.75" customHeight="1">
      <c r="A30" s="446">
        <v>20</v>
      </c>
      <c r="B30" s="870" t="s">
        <v>68</v>
      </c>
      <c r="C30" s="871">
        <v>15817.176551735469</v>
      </c>
      <c r="D30" s="871">
        <v>9072.2328354663096</v>
      </c>
      <c r="E30" s="871"/>
      <c r="F30" s="871">
        <v>1265.3741241388375</v>
      </c>
    </row>
    <row r="31" spans="1:6" ht="15.75" customHeight="1">
      <c r="A31" s="446">
        <v>21</v>
      </c>
      <c r="B31" s="872" t="s">
        <v>834</v>
      </c>
      <c r="C31" s="873">
        <v>15817.176551735469</v>
      </c>
      <c r="D31" s="873">
        <v>9072.2328354663096</v>
      </c>
      <c r="E31" s="873"/>
      <c r="F31" s="873">
        <v>1265.3741241388375</v>
      </c>
    </row>
    <row r="32" spans="1:6" ht="15.75" customHeight="1">
      <c r="A32" s="446">
        <v>22</v>
      </c>
      <c r="B32" s="872" t="s">
        <v>69</v>
      </c>
      <c r="C32" s="873"/>
      <c r="D32" s="873"/>
      <c r="E32" s="873"/>
      <c r="F32" s="873"/>
    </row>
    <row r="33" spans="1:6" ht="15.75" customHeight="1">
      <c r="A33" s="446" t="s">
        <v>70</v>
      </c>
      <c r="B33" s="870" t="s">
        <v>71</v>
      </c>
      <c r="C33" s="362"/>
      <c r="D33" s="873"/>
      <c r="E33" s="362"/>
      <c r="F33" s="873"/>
    </row>
    <row r="34" spans="1:6" ht="15.75" customHeight="1">
      <c r="A34" s="446">
        <v>23</v>
      </c>
      <c r="B34" s="870" t="s">
        <v>72</v>
      </c>
      <c r="C34" s="874">
        <v>98740</v>
      </c>
      <c r="D34" s="874">
        <v>89166</v>
      </c>
      <c r="E34" s="874"/>
      <c r="F34" s="874">
        <v>7899.2</v>
      </c>
    </row>
    <row r="35" spans="1:6" ht="15.75" customHeight="1">
      <c r="A35" s="446" t="s">
        <v>73</v>
      </c>
      <c r="B35" s="870" t="s">
        <v>74</v>
      </c>
      <c r="C35" s="873"/>
      <c r="D35" s="873"/>
      <c r="E35" s="873"/>
      <c r="F35" s="873"/>
    </row>
    <row r="36" spans="1:6" ht="15.75" customHeight="1">
      <c r="A36" s="446" t="s">
        <v>75</v>
      </c>
      <c r="B36" s="870" t="s">
        <v>76</v>
      </c>
      <c r="C36" s="873">
        <v>98740</v>
      </c>
      <c r="D36" s="873">
        <v>89166</v>
      </c>
      <c r="E36" s="873"/>
      <c r="F36" s="873">
        <v>7899.2</v>
      </c>
    </row>
    <row r="37" spans="1:6" ht="15.75" customHeight="1">
      <c r="A37" s="446" t="s">
        <v>77</v>
      </c>
      <c r="B37" s="870" t="s">
        <v>78</v>
      </c>
      <c r="C37" s="873"/>
      <c r="D37" s="873"/>
      <c r="E37" s="873"/>
      <c r="F37" s="873"/>
    </row>
    <row r="38" spans="1:6" ht="15.75" customHeight="1">
      <c r="A38" s="446">
        <v>24</v>
      </c>
      <c r="B38" s="870" t="s">
        <v>80</v>
      </c>
      <c r="C38" s="871">
        <v>25232.950790480001</v>
      </c>
      <c r="D38" s="874">
        <v>24105.606123080001</v>
      </c>
      <c r="E38" s="873"/>
      <c r="F38" s="874">
        <v>2018.6360632384001</v>
      </c>
    </row>
    <row r="39" spans="1:6" ht="15.75" customHeight="1">
      <c r="A39" s="446">
        <v>25</v>
      </c>
      <c r="B39" s="870" t="s">
        <v>61</v>
      </c>
      <c r="C39" s="372"/>
      <c r="D39" s="372"/>
      <c r="E39" s="372"/>
      <c r="F39" s="372"/>
    </row>
    <row r="40" spans="1:6" ht="15.75" customHeight="1">
      <c r="A40" s="446">
        <v>26</v>
      </c>
      <c r="B40" s="870" t="s">
        <v>61</v>
      </c>
      <c r="C40" s="372"/>
      <c r="D40" s="372"/>
      <c r="E40" s="372"/>
      <c r="F40" s="372"/>
    </row>
    <row r="41" spans="1:6" ht="15.75" customHeight="1">
      <c r="A41" s="446">
        <v>27</v>
      </c>
      <c r="B41" s="870" t="s">
        <v>61</v>
      </c>
      <c r="C41" s="372"/>
      <c r="D41" s="372"/>
      <c r="E41" s="372"/>
      <c r="F41" s="372"/>
    </row>
    <row r="42" spans="1:6" ht="15.75" customHeight="1">
      <c r="A42" s="875">
        <v>28</v>
      </c>
      <c r="B42" s="876" t="s">
        <v>61</v>
      </c>
      <c r="C42" s="372"/>
      <c r="D42" s="372"/>
      <c r="E42" s="372"/>
      <c r="F42" s="372"/>
    </row>
    <row r="43" spans="1:6" ht="15.75" customHeight="1">
      <c r="A43" s="877">
        <v>29</v>
      </c>
      <c r="B43" s="878" t="s">
        <v>79</v>
      </c>
      <c r="C43" s="879">
        <v>910470.92081551498</v>
      </c>
      <c r="D43" s="880">
        <v>907189.34885493689</v>
      </c>
      <c r="E43" s="881"/>
      <c r="F43" s="880">
        <v>72837.673665241207</v>
      </c>
    </row>
    <row r="44" spans="1:6">
      <c r="A44" s="850"/>
      <c r="E44" s="851"/>
      <c r="F44" s="851"/>
    </row>
    <row r="45" spans="1:6">
      <c r="B45" s="852"/>
      <c r="C45" s="852"/>
      <c r="D45" s="852"/>
      <c r="E45" s="852"/>
      <c r="F45" s="852"/>
    </row>
    <row r="46" spans="1:6" ht="12.75" customHeight="1">
      <c r="B46" s="852"/>
      <c r="C46" s="852"/>
      <c r="D46" s="852"/>
      <c r="E46" s="852"/>
      <c r="F46" s="852"/>
    </row>
    <row r="47" spans="1:6" ht="12.75" customHeight="1">
      <c r="B47" s="852"/>
      <c r="C47" s="852"/>
      <c r="D47" s="852"/>
      <c r="E47" s="852"/>
      <c r="F47" s="852"/>
    </row>
    <row r="48" spans="1:6" ht="12.75" customHeight="1">
      <c r="B48" s="852"/>
      <c r="C48" s="852"/>
      <c r="D48" s="852"/>
      <c r="E48" s="852"/>
      <c r="F48" s="852"/>
    </row>
    <row r="49" spans="2:3" ht="12.75" customHeight="1">
      <c r="B49" s="852"/>
      <c r="C49" s="852"/>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D976-01A6-4376-A4F8-35FB3BFE35F3}">
  <sheetPr>
    <tabColor rgb="FF005AB4"/>
  </sheetPr>
  <dimension ref="A1:F29"/>
  <sheetViews>
    <sheetView showGridLines="0" workbookViewId="0"/>
  </sheetViews>
  <sheetFormatPr defaultColWidth="10.08984375" defaultRowHeight="12.5"/>
  <cols>
    <col min="1" max="1" width="5" style="10" customWidth="1"/>
    <col min="2" max="2" width="62.81640625" style="10" customWidth="1"/>
    <col min="3" max="4" width="15.7265625" style="10" customWidth="1"/>
    <col min="5" max="5" width="5.26953125" style="10" customWidth="1"/>
    <col min="6" max="16384" width="10.08984375" style="10"/>
  </cols>
  <sheetData>
    <row r="1" spans="1:6" ht="13">
      <c r="A1" s="650" t="s">
        <v>1060</v>
      </c>
      <c r="B1" s="14"/>
    </row>
    <row r="2" spans="1:6" s="307" customFormat="1" ht="15.75" customHeight="1"/>
    <row r="3" spans="1:6" s="307" customFormat="1" ht="15.75" customHeight="1">
      <c r="C3" s="308" t="s">
        <v>44</v>
      </c>
      <c r="D3" s="308" t="s">
        <v>45</v>
      </c>
    </row>
    <row r="4" spans="1:6" s="307" customFormat="1" ht="15.75" customHeight="1">
      <c r="A4" s="291"/>
      <c r="B4" s="291"/>
      <c r="C4" s="1143" t="s">
        <v>402</v>
      </c>
      <c r="D4" s="1143" t="s">
        <v>1061</v>
      </c>
      <c r="F4" s="651" t="s">
        <v>282</v>
      </c>
    </row>
    <row r="5" spans="1:6" s="307" customFormat="1" ht="15.75" customHeight="1">
      <c r="A5" s="291" t="s">
        <v>1536</v>
      </c>
      <c r="B5" s="291"/>
      <c r="C5" s="1142"/>
      <c r="D5" s="1142"/>
    </row>
    <row r="6" spans="1:6" s="307" customFormat="1" ht="23">
      <c r="A6" s="324">
        <v>1</v>
      </c>
      <c r="B6" s="833" t="s">
        <v>1062</v>
      </c>
      <c r="C6" s="741">
        <v>10091.13154719</v>
      </c>
      <c r="D6" s="386">
        <v>25227.828867975</v>
      </c>
      <c r="E6" s="652"/>
    </row>
    <row r="7" spans="1:6" ht="15.75" customHeight="1">
      <c r="C7" s="613"/>
      <c r="D7" s="613"/>
      <c r="E7" s="614"/>
    </row>
    <row r="8" spans="1:6">
      <c r="C8" s="613"/>
      <c r="D8" s="613"/>
    </row>
    <row r="9" spans="1:6">
      <c r="C9" s="616"/>
      <c r="D9" s="616"/>
    </row>
    <row r="10" spans="1:6" ht="13">
      <c r="B10" s="14"/>
      <c r="C10" s="30"/>
      <c r="D10" s="30"/>
    </row>
    <row r="11" spans="1:6">
      <c r="C11" s="30"/>
      <c r="D11" s="30"/>
    </row>
    <row r="12" spans="1:6">
      <c r="C12" s="613"/>
      <c r="D12" s="613"/>
    </row>
    <row r="13" spans="1:6">
      <c r="C13" s="30"/>
      <c r="D13" s="30"/>
    </row>
    <row r="14" spans="1:6">
      <c r="C14" s="30"/>
      <c r="D14" s="30"/>
    </row>
    <row r="15" spans="1:6">
      <c r="C15" s="30"/>
      <c r="D15" s="30"/>
    </row>
    <row r="16" spans="1:6">
      <c r="C16" s="30"/>
      <c r="D16" s="30"/>
    </row>
    <row r="17" spans="3:4">
      <c r="C17" s="30"/>
      <c r="D17" s="30"/>
    </row>
    <row r="18" spans="3:4">
      <c r="C18" s="30"/>
      <c r="D18" s="30"/>
    </row>
    <row r="19" spans="3:4">
      <c r="C19" s="30"/>
      <c r="D19" s="30"/>
    </row>
    <row r="20" spans="3:4">
      <c r="C20" s="30"/>
      <c r="D20" s="30"/>
    </row>
    <row r="21" spans="3:4">
      <c r="C21" s="30"/>
      <c r="D21" s="30"/>
    </row>
    <row r="22" spans="3:4">
      <c r="C22" s="30"/>
      <c r="D22" s="30"/>
    </row>
    <row r="23" spans="3:4">
      <c r="C23" s="30"/>
      <c r="D23" s="30"/>
    </row>
    <row r="24" spans="3:4">
      <c r="C24" s="30"/>
      <c r="D24" s="30"/>
    </row>
    <row r="25" spans="3:4">
      <c r="C25" s="30"/>
      <c r="D25" s="30"/>
    </row>
    <row r="26" spans="3:4">
      <c r="C26" s="30"/>
      <c r="D26" s="30"/>
    </row>
    <row r="27" spans="3:4">
      <c r="C27" s="30"/>
      <c r="D27" s="30"/>
    </row>
    <row r="28" spans="3:4">
      <c r="C28" s="30"/>
      <c r="D28" s="30"/>
    </row>
    <row r="29" spans="3:4">
      <c r="C29" s="30"/>
      <c r="D29" s="30"/>
    </row>
  </sheetData>
  <mergeCells count="2">
    <mergeCell ref="C4:C5"/>
    <mergeCell ref="D4:D5"/>
  </mergeCells>
  <hyperlinks>
    <hyperlink ref="F4" location="Index!A1" display="Index" xr:uid="{FBC0DA08-9631-45FC-A5F1-DF3C54AA82E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rgb="FF005AB4"/>
  </sheetPr>
  <dimension ref="A1:I29"/>
  <sheetViews>
    <sheetView showGridLines="0" workbookViewId="0"/>
  </sheetViews>
  <sheetFormatPr defaultColWidth="9.08984375" defaultRowHeight="12"/>
  <cols>
    <col min="1" max="1" width="5.7265625" style="88" customWidth="1"/>
    <col min="2" max="2" width="88.08984375" style="88" customWidth="1"/>
    <col min="3" max="7" width="12.7265625" style="88" customWidth="1"/>
    <col min="8" max="8" width="3.26953125" style="88" customWidth="1"/>
    <col min="9" max="16384" width="9.08984375" style="88"/>
  </cols>
  <sheetData>
    <row r="1" spans="1:9" s="62" customFormat="1" ht="13">
      <c r="A1" s="14" t="s">
        <v>780</v>
      </c>
      <c r="C1" s="93"/>
      <c r="D1" s="93"/>
      <c r="E1" s="93"/>
      <c r="F1" s="93"/>
      <c r="G1" s="93"/>
    </row>
    <row r="2" spans="1:9" s="62" customFormat="1" ht="15.75" customHeight="1">
      <c r="A2" s="93"/>
      <c r="C2" s="93"/>
      <c r="D2" s="93"/>
      <c r="E2" s="93"/>
      <c r="F2" s="93"/>
      <c r="G2" s="93"/>
    </row>
    <row r="3" spans="1:9" ht="15.75" customHeight="1">
      <c r="C3" s="94" t="s">
        <v>44</v>
      </c>
      <c r="D3" s="94" t="s">
        <v>45</v>
      </c>
      <c r="E3" s="94" t="s">
        <v>46</v>
      </c>
      <c r="F3" s="94" t="s">
        <v>84</v>
      </c>
      <c r="G3" s="94" t="s">
        <v>85</v>
      </c>
    </row>
    <row r="4" spans="1:9" ht="15.75" customHeight="1">
      <c r="A4" s="1146"/>
      <c r="B4" s="1146"/>
      <c r="C4" s="124"/>
      <c r="D4" s="124"/>
      <c r="E4" s="1146"/>
      <c r="F4" s="1146"/>
      <c r="G4" s="124"/>
      <c r="I4" s="89" t="s">
        <v>282</v>
      </c>
    </row>
    <row r="5" spans="1:9" ht="15.75" customHeight="1">
      <c r="A5" s="1146" t="s">
        <v>83</v>
      </c>
      <c r="B5" s="1146"/>
      <c r="C5" s="124" t="s">
        <v>1537</v>
      </c>
      <c r="D5" s="124" t="s">
        <v>1538</v>
      </c>
      <c r="E5" s="181" t="s">
        <v>1539</v>
      </c>
      <c r="F5" s="124" t="s">
        <v>1540</v>
      </c>
      <c r="G5" s="181" t="s">
        <v>1503</v>
      </c>
    </row>
    <row r="6" spans="1:9" ht="15.75" customHeight="1">
      <c r="B6" s="95" t="s">
        <v>549</v>
      </c>
      <c r="C6" s="96"/>
      <c r="D6" s="96"/>
      <c r="E6" s="96"/>
      <c r="F6" s="96"/>
      <c r="G6" s="96"/>
    </row>
    <row r="7" spans="1:9" ht="15.75" customHeight="1">
      <c r="A7" s="97">
        <v>1</v>
      </c>
      <c r="B7" s="55" t="s">
        <v>550</v>
      </c>
      <c r="C7" s="47">
        <v>179434.66886554999</v>
      </c>
      <c r="D7" s="47">
        <v>172801.55934738001</v>
      </c>
      <c r="E7" s="47">
        <v>172591.84615103001</v>
      </c>
      <c r="F7" s="47">
        <v>166058.60061353</v>
      </c>
      <c r="G7" s="47">
        <v>166196</v>
      </c>
    </row>
    <row r="8" spans="1:9" ht="23">
      <c r="A8" s="97">
        <v>2</v>
      </c>
      <c r="B8" s="160" t="s">
        <v>551</v>
      </c>
      <c r="C8" s="47">
        <v>178482.38886554999</v>
      </c>
      <c r="D8" s="47">
        <v>171760.35934738</v>
      </c>
      <c r="E8" s="47">
        <v>171826.14615103</v>
      </c>
      <c r="F8" s="47">
        <v>165371.60061353</v>
      </c>
      <c r="G8" s="47">
        <v>165054</v>
      </c>
    </row>
    <row r="9" spans="1:9" ht="15.75" customHeight="1">
      <c r="A9" s="97">
        <v>3</v>
      </c>
      <c r="B9" s="55" t="s">
        <v>237</v>
      </c>
      <c r="C9" s="47">
        <v>192768.66886554999</v>
      </c>
      <c r="D9" s="47">
        <v>185848.55934738001</v>
      </c>
      <c r="E9" s="47">
        <v>185624.84615103001</v>
      </c>
      <c r="F9" s="47">
        <v>179030.60061353</v>
      </c>
      <c r="G9" s="47">
        <v>179697</v>
      </c>
    </row>
    <row r="10" spans="1:9" ht="15.75" customHeight="1">
      <c r="A10" s="97">
        <v>4</v>
      </c>
      <c r="B10" s="55" t="s">
        <v>552</v>
      </c>
      <c r="C10" s="47">
        <v>191816.38886554999</v>
      </c>
      <c r="D10" s="47">
        <v>184807.35934738</v>
      </c>
      <c r="E10" s="47">
        <v>184859.14615103</v>
      </c>
      <c r="F10" s="47">
        <v>178343.60061353</v>
      </c>
      <c r="G10" s="47">
        <v>178555</v>
      </c>
    </row>
    <row r="11" spans="1:9" ht="15.75" customHeight="1">
      <c r="A11" s="97">
        <v>5</v>
      </c>
      <c r="B11" s="55" t="s">
        <v>238</v>
      </c>
      <c r="C11" s="47">
        <v>219583.66886554999</v>
      </c>
      <c r="D11" s="47">
        <v>218527.55934738001</v>
      </c>
      <c r="E11" s="47">
        <v>217955.84615103001</v>
      </c>
      <c r="F11" s="47">
        <v>211642.60061353</v>
      </c>
      <c r="G11" s="47">
        <v>212477</v>
      </c>
    </row>
    <row r="12" spans="1:9" ht="15.75" customHeight="1">
      <c r="A12" s="97">
        <v>6</v>
      </c>
      <c r="B12" s="55" t="s">
        <v>553</v>
      </c>
      <c r="C12" s="47">
        <v>218631.38886554999</v>
      </c>
      <c r="D12" s="47">
        <v>217486.35934738</v>
      </c>
      <c r="E12" s="47">
        <v>217190.14615103</v>
      </c>
      <c r="F12" s="47">
        <v>210955.60061353</v>
      </c>
      <c r="G12" s="47">
        <v>211335</v>
      </c>
    </row>
    <row r="13" spans="1:9" ht="15.75" customHeight="1">
      <c r="B13" s="210" t="s">
        <v>554</v>
      </c>
    </row>
    <row r="14" spans="1:9" ht="15.75" customHeight="1">
      <c r="A14" s="97">
        <v>7</v>
      </c>
      <c r="B14" s="55" t="s">
        <v>91</v>
      </c>
      <c r="C14" s="47">
        <v>910471</v>
      </c>
      <c r="D14" s="47">
        <v>907189</v>
      </c>
      <c r="E14" s="47">
        <v>911700.81087278191</v>
      </c>
      <c r="F14" s="47">
        <v>907091.68163235951</v>
      </c>
      <c r="G14" s="47">
        <v>883831.82865478657</v>
      </c>
    </row>
    <row r="15" spans="1:9" ht="15.75" customHeight="1">
      <c r="A15" s="97">
        <v>8</v>
      </c>
      <c r="B15" s="55" t="s">
        <v>555</v>
      </c>
      <c r="C15" s="47">
        <v>909518.72</v>
      </c>
      <c r="D15" s="47">
        <v>906147.8</v>
      </c>
      <c r="E15" s="47">
        <v>910903.13748300564</v>
      </c>
      <c r="F15" s="47">
        <v>906405.02163235948</v>
      </c>
      <c r="G15" s="47">
        <v>882690.11865478661</v>
      </c>
    </row>
    <row r="16" spans="1:9" ht="15.75" customHeight="1">
      <c r="B16" s="210" t="s">
        <v>556</v>
      </c>
    </row>
    <row r="17" spans="1:7" ht="15.75" customHeight="1">
      <c r="A17" s="97">
        <v>9</v>
      </c>
      <c r="B17" s="55" t="s">
        <v>557</v>
      </c>
      <c r="C17" s="98">
        <v>0.19707895019780969</v>
      </c>
      <c r="D17" s="98">
        <v>0.19048021894817949</v>
      </c>
      <c r="E17" s="98">
        <v>0.1893075492450268</v>
      </c>
      <c r="F17" s="98">
        <v>0.18306705262107437</v>
      </c>
      <c r="G17" s="98">
        <v>0.18804029749975665</v>
      </c>
    </row>
    <row r="18" spans="1:7" ht="23">
      <c r="A18" s="97">
        <v>10</v>
      </c>
      <c r="B18" s="160" t="s">
        <v>558</v>
      </c>
      <c r="C18" s="98">
        <v>0.19623827958763729</v>
      </c>
      <c r="D18" s="98">
        <v>0.18955004839980849</v>
      </c>
      <c r="E18" s="98">
        <v>0.18863273061701985</v>
      </c>
      <c r="F18" s="98">
        <v>0.1824477983536649</v>
      </c>
      <c r="G18" s="98">
        <v>0.18698974477197175</v>
      </c>
    </row>
    <row r="19" spans="1:7" ht="15.75" customHeight="1">
      <c r="A19" s="97">
        <v>11</v>
      </c>
      <c r="B19" s="55" t="s">
        <v>559</v>
      </c>
      <c r="C19" s="98">
        <v>0.21172411736952632</v>
      </c>
      <c r="D19" s="98">
        <v>0.20486200708714503</v>
      </c>
      <c r="E19" s="98">
        <v>0.20360280909844664</v>
      </c>
      <c r="F19" s="98">
        <v>0.19736770189685232</v>
      </c>
      <c r="G19" s="98">
        <v>0.20331582793697664</v>
      </c>
    </row>
    <row r="20" spans="1:7" ht="23">
      <c r="A20" s="97">
        <v>12</v>
      </c>
      <c r="B20" s="160" t="s">
        <v>560</v>
      </c>
      <c r="C20" s="98">
        <v>0.21089878047320454</v>
      </c>
      <c r="D20" s="98">
        <v>0.2039483617875362</v>
      </c>
      <c r="E20" s="98">
        <v>0.20294050875906533</v>
      </c>
      <c r="F20" s="98">
        <v>0.19675928128944842</v>
      </c>
      <c r="G20" s="98">
        <v>0.20228503324826672</v>
      </c>
    </row>
    <row r="21" spans="1:7" ht="15.75" customHeight="1">
      <c r="A21" s="97">
        <v>13</v>
      </c>
      <c r="B21" s="55" t="s">
        <v>561</v>
      </c>
      <c r="C21" s="98">
        <v>0.24117590660828295</v>
      </c>
      <c r="D21" s="98">
        <v>0.2408842692618407</v>
      </c>
      <c r="E21" s="98">
        <v>0.23906510069062933</v>
      </c>
      <c r="F21" s="98">
        <v>0.23331996632652163</v>
      </c>
      <c r="G21" s="98">
        <v>0.24040433158352661</v>
      </c>
    </row>
    <row r="22" spans="1:7" ht="23">
      <c r="A22" s="97">
        <v>14</v>
      </c>
      <c r="B22" s="160" t="s">
        <v>562</v>
      </c>
      <c r="C22" s="98">
        <v>0.24038140618540541</v>
      </c>
      <c r="D22" s="98">
        <v>0.24001201497965341</v>
      </c>
      <c r="E22" s="98">
        <v>0.23843385450528434</v>
      </c>
      <c r="F22" s="98">
        <v>0.23273878186775337</v>
      </c>
      <c r="G22" s="98">
        <v>0.23942150878733412</v>
      </c>
    </row>
    <row r="23" spans="1:7" ht="15.75" customHeight="1">
      <c r="A23" s="97"/>
      <c r="B23" s="210" t="s">
        <v>115</v>
      </c>
    </row>
    <row r="24" spans="1:7" ht="15.75" customHeight="1">
      <c r="A24" s="97">
        <v>15</v>
      </c>
      <c r="B24" s="55" t="s">
        <v>563</v>
      </c>
      <c r="C24" s="99">
        <v>1550334</v>
      </c>
      <c r="D24" s="99">
        <v>1577355</v>
      </c>
      <c r="E24" s="99">
        <v>1588555</v>
      </c>
      <c r="F24" s="99">
        <v>1591245</v>
      </c>
      <c r="G24" s="99">
        <v>1517369</v>
      </c>
    </row>
    <row r="25" spans="1:7" ht="15.75" customHeight="1">
      <c r="A25" s="97">
        <v>16</v>
      </c>
      <c r="B25" s="55" t="s">
        <v>115</v>
      </c>
      <c r="C25" s="98">
        <v>0.12434008985518603</v>
      </c>
      <c r="D25" s="98">
        <v>0.11782291199341938</v>
      </c>
      <c r="E25" s="98">
        <v>0.11685138138184073</v>
      </c>
      <c r="F25" s="98">
        <v>0.11250976475246112</v>
      </c>
      <c r="G25" s="98">
        <v>0.11842669779071538</v>
      </c>
    </row>
    <row r="26" spans="1:7" ht="15.75" customHeight="1">
      <c r="A26" s="97">
        <v>17</v>
      </c>
      <c r="B26" s="55" t="s">
        <v>564</v>
      </c>
      <c r="C26" s="98">
        <v>0.12372584802084582</v>
      </c>
      <c r="D26" s="98">
        <v>0.11716281962359773</v>
      </c>
      <c r="E26" s="98">
        <v>0.11636937100133769</v>
      </c>
      <c r="F26" s="98">
        <v>0.1120780273393035</v>
      </c>
      <c r="G26" s="98">
        <v>0.11767407927801346</v>
      </c>
    </row>
    <row r="29" spans="1:7" ht="15" customHeight="1"/>
  </sheetData>
  <mergeCells count="3">
    <mergeCell ref="A5:B5"/>
    <mergeCell ref="A4:B4"/>
    <mergeCell ref="E4:F4"/>
  </mergeCells>
  <hyperlinks>
    <hyperlink ref="I4" location="Index!A1" display="Index" xr:uid="{437FA6D0-FAF3-4DAB-88BC-3E4B789AA79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7E4F-8935-488F-A0D3-96E905A5984A}">
  <sheetPr>
    <tabColor rgb="FF005AB4"/>
  </sheetPr>
  <dimension ref="A1:S60"/>
  <sheetViews>
    <sheetView showGridLines="0" workbookViewId="0"/>
  </sheetViews>
  <sheetFormatPr defaultColWidth="8.81640625" defaultRowHeight="14.5"/>
  <cols>
    <col min="1" max="1" width="6.7265625" style="61" customWidth="1"/>
    <col min="2" max="2" width="51.7265625" customWidth="1"/>
    <col min="3" max="19" width="36.36328125" customWidth="1"/>
  </cols>
  <sheetData>
    <row r="1" spans="1:19">
      <c r="A1" s="687" t="s">
        <v>1065</v>
      </c>
      <c r="B1" s="624"/>
      <c r="C1" s="624"/>
      <c r="D1" s="867"/>
      <c r="E1" s="624"/>
      <c r="F1" s="624"/>
      <c r="G1" s="624"/>
      <c r="H1" s="624"/>
      <c r="I1" s="624"/>
      <c r="J1" s="624"/>
    </row>
    <row r="2" spans="1:19" s="362" customFormat="1" ht="11.5">
      <c r="A2" s="688"/>
      <c r="B2" s="689"/>
      <c r="C2" s="689"/>
      <c r="D2" s="689"/>
      <c r="E2" s="689"/>
      <c r="F2" s="689"/>
      <c r="G2" s="689"/>
      <c r="H2" s="689"/>
      <c r="I2" s="689"/>
      <c r="J2" s="689"/>
    </row>
    <row r="3" spans="1:19" s="362" customFormat="1" ht="11.5">
      <c r="A3" s="688"/>
      <c r="B3" s="689"/>
      <c r="C3" s="689"/>
      <c r="D3" s="689"/>
      <c r="E3" s="689"/>
      <c r="F3" s="689"/>
      <c r="G3" s="689"/>
      <c r="H3" s="689"/>
      <c r="I3" s="689"/>
      <c r="J3" s="689"/>
      <c r="L3" s="651" t="s">
        <v>282</v>
      </c>
    </row>
    <row r="4" spans="1:19" s="362" customFormat="1" ht="11.5">
      <c r="A4" s="690"/>
      <c r="B4" s="689"/>
      <c r="C4" s="691" t="s">
        <v>44</v>
      </c>
      <c r="D4" s="691" t="s">
        <v>45</v>
      </c>
      <c r="E4" s="691" t="s">
        <v>46</v>
      </c>
      <c r="F4" s="691" t="s">
        <v>84</v>
      </c>
      <c r="G4" s="691" t="s">
        <v>85</v>
      </c>
      <c r="H4" s="691" t="s">
        <v>294</v>
      </c>
      <c r="I4" s="691" t="s">
        <v>260</v>
      </c>
      <c r="J4" s="691"/>
    </row>
    <row r="5" spans="1:19" s="400" customFormat="1" ht="31.5" customHeight="1">
      <c r="A5" s="1150" t="s">
        <v>1541</v>
      </c>
      <c r="B5" s="1150"/>
      <c r="C5" s="1153" t="s">
        <v>497</v>
      </c>
      <c r="D5" s="1153"/>
      <c r="E5" s="1153"/>
      <c r="F5" s="1153"/>
      <c r="G5" s="1153"/>
      <c r="H5" s="1153"/>
      <c r="I5" s="1153"/>
      <c r="J5" s="1153"/>
      <c r="K5" s="1147" t="s">
        <v>1972</v>
      </c>
      <c r="L5" s="1143"/>
      <c r="M5" s="1143"/>
      <c r="N5" s="1143"/>
      <c r="O5" s="1143"/>
      <c r="P5" s="1143"/>
      <c r="Q5" s="1143"/>
      <c r="R5" s="1143"/>
      <c r="S5" s="1143"/>
    </row>
    <row r="6" spans="1:19" s="362" customFormat="1" ht="11.5">
      <c r="A6" s="692">
        <v>1</v>
      </c>
      <c r="B6" s="693" t="s">
        <v>1066</v>
      </c>
      <c r="C6" s="920" t="s">
        <v>1067</v>
      </c>
      <c r="D6" s="920" t="s">
        <v>1067</v>
      </c>
      <c r="E6" s="920" t="s">
        <v>1067</v>
      </c>
      <c r="F6" s="920" t="s">
        <v>1067</v>
      </c>
      <c r="G6" s="920" t="s">
        <v>1067</v>
      </c>
      <c r="H6" s="920" t="s">
        <v>1067</v>
      </c>
      <c r="I6" s="920" t="s">
        <v>1067</v>
      </c>
      <c r="J6" s="1114" t="s">
        <v>1067</v>
      </c>
      <c r="K6" s="1104" t="s">
        <v>1067</v>
      </c>
      <c r="L6" s="920" t="s">
        <v>1067</v>
      </c>
      <c r="M6" s="920" t="s">
        <v>1067</v>
      </c>
      <c r="N6" s="1079" t="s">
        <v>1067</v>
      </c>
      <c r="O6" s="1079" t="s">
        <v>1067</v>
      </c>
      <c r="P6" s="1080" t="s">
        <v>1067</v>
      </c>
      <c r="Q6" s="1079" t="s">
        <v>1067</v>
      </c>
      <c r="R6" s="1079" t="s">
        <v>1067</v>
      </c>
      <c r="S6" s="1079" t="s">
        <v>1067</v>
      </c>
    </row>
    <row r="7" spans="1:19" s="362" customFormat="1" ht="23">
      <c r="A7" s="692">
        <v>2</v>
      </c>
      <c r="B7" s="693" t="s">
        <v>1068</v>
      </c>
      <c r="C7" s="921" t="s">
        <v>1069</v>
      </c>
      <c r="D7" s="921" t="s">
        <v>1070</v>
      </c>
      <c r="E7" s="921" t="s">
        <v>1071</v>
      </c>
      <c r="F7" s="921" t="s">
        <v>1072</v>
      </c>
      <c r="G7" s="921" t="s">
        <v>1073</v>
      </c>
      <c r="H7" s="921" t="s">
        <v>1074</v>
      </c>
      <c r="I7" s="921" t="s">
        <v>1519</v>
      </c>
      <c r="J7" s="1109" t="s">
        <v>1520</v>
      </c>
      <c r="K7" s="1081" t="s">
        <v>1940</v>
      </c>
      <c r="L7" s="921" t="s">
        <v>1941</v>
      </c>
      <c r="M7" s="921" t="s">
        <v>1942</v>
      </c>
      <c r="N7" s="921" t="s">
        <v>1943</v>
      </c>
      <c r="O7" s="921" t="s">
        <v>1944</v>
      </c>
      <c r="P7" s="1081" t="s">
        <v>1945</v>
      </c>
      <c r="Q7" s="921" t="s">
        <v>1946</v>
      </c>
      <c r="R7" s="921" t="s">
        <v>1947</v>
      </c>
      <c r="S7" s="921" t="s">
        <v>1948</v>
      </c>
    </row>
    <row r="8" spans="1:19" s="362" customFormat="1" ht="11.5">
      <c r="A8" s="692" t="s">
        <v>447</v>
      </c>
      <c r="B8" s="693" t="s">
        <v>1075</v>
      </c>
      <c r="C8" s="922" t="s">
        <v>1076</v>
      </c>
      <c r="D8" s="922" t="s">
        <v>1076</v>
      </c>
      <c r="E8" s="922" t="s">
        <v>1076</v>
      </c>
      <c r="F8" s="922" t="s">
        <v>1077</v>
      </c>
      <c r="G8" s="922" t="s">
        <v>1076</v>
      </c>
      <c r="H8" s="922" t="s">
        <v>1077</v>
      </c>
      <c r="I8" s="922" t="s">
        <v>1076</v>
      </c>
      <c r="J8" s="1106" t="s">
        <v>1076</v>
      </c>
      <c r="K8" s="1082" t="s">
        <v>1949</v>
      </c>
      <c r="L8" s="922" t="s">
        <v>1076</v>
      </c>
      <c r="M8" s="922" t="s">
        <v>1076</v>
      </c>
      <c r="N8" s="922" t="s">
        <v>1949</v>
      </c>
      <c r="O8" s="922" t="s">
        <v>1949</v>
      </c>
      <c r="P8" s="922" t="s">
        <v>1949</v>
      </c>
      <c r="Q8" s="922" t="s">
        <v>1949</v>
      </c>
      <c r="R8" s="922" t="s">
        <v>1076</v>
      </c>
      <c r="S8" s="922" t="s">
        <v>1076</v>
      </c>
    </row>
    <row r="9" spans="1:19" s="362" customFormat="1" ht="46">
      <c r="A9" s="694">
        <v>3</v>
      </c>
      <c r="B9" s="695" t="s">
        <v>1078</v>
      </c>
      <c r="C9" s="921" t="s">
        <v>1079</v>
      </c>
      <c r="D9" s="921" t="s">
        <v>1080</v>
      </c>
      <c r="E9" s="921" t="s">
        <v>1080</v>
      </c>
      <c r="F9" s="921" t="s">
        <v>1079</v>
      </c>
      <c r="G9" s="921" t="s">
        <v>1079</v>
      </c>
      <c r="H9" s="921" t="s">
        <v>1079</v>
      </c>
      <c r="I9" s="921" t="s">
        <v>1079</v>
      </c>
      <c r="J9" s="1109" t="s">
        <v>1079</v>
      </c>
      <c r="K9" s="1081" t="s">
        <v>1950</v>
      </c>
      <c r="L9" s="921" t="s">
        <v>1950</v>
      </c>
      <c r="M9" s="921" t="s">
        <v>1950</v>
      </c>
      <c r="N9" s="921" t="s">
        <v>1950</v>
      </c>
      <c r="O9" s="921" t="s">
        <v>1950</v>
      </c>
      <c r="P9" s="1081" t="s">
        <v>1950</v>
      </c>
      <c r="Q9" s="921" t="s">
        <v>1950</v>
      </c>
      <c r="R9" s="921" t="s">
        <v>1950</v>
      </c>
      <c r="S9" s="921" t="s">
        <v>1950</v>
      </c>
    </row>
    <row r="10" spans="1:19" s="697" customFormat="1" ht="23">
      <c r="A10" s="691" t="s">
        <v>1081</v>
      </c>
      <c r="B10" s="696" t="s">
        <v>1082</v>
      </c>
      <c r="C10" s="922" t="s">
        <v>1083</v>
      </c>
      <c r="D10" s="922" t="s">
        <v>1083</v>
      </c>
      <c r="E10" s="922" t="s">
        <v>1083</v>
      </c>
      <c r="F10" s="922" t="s">
        <v>1083</v>
      </c>
      <c r="G10" s="922" t="s">
        <v>1083</v>
      </c>
      <c r="H10" s="922" t="s">
        <v>1083</v>
      </c>
      <c r="I10" s="922" t="s">
        <v>1083</v>
      </c>
      <c r="J10" s="1106" t="s">
        <v>1083</v>
      </c>
      <c r="K10" s="1082"/>
      <c r="L10" s="922"/>
      <c r="M10" s="922"/>
      <c r="N10" s="922"/>
      <c r="O10" s="922"/>
      <c r="P10" s="1082"/>
      <c r="Q10" s="922"/>
      <c r="R10" s="922"/>
      <c r="S10" s="922"/>
    </row>
    <row r="11" spans="1:19" s="362" customFormat="1" ht="11.5">
      <c r="A11" s="692"/>
      <c r="B11" s="693" t="s">
        <v>1084</v>
      </c>
      <c r="C11" s="922"/>
      <c r="D11" s="922"/>
      <c r="E11" s="922"/>
      <c r="F11" s="922"/>
      <c r="G11" s="922"/>
      <c r="H11" s="922"/>
      <c r="I11" s="922"/>
      <c r="J11" s="1106"/>
      <c r="K11" s="1082"/>
      <c r="L11" s="922"/>
      <c r="M11" s="922"/>
      <c r="N11" s="922"/>
      <c r="O11" s="922"/>
      <c r="P11" s="1082"/>
      <c r="Q11" s="922"/>
      <c r="R11" s="922"/>
      <c r="S11" s="922"/>
    </row>
    <row r="12" spans="1:19" s="697" customFormat="1" ht="23">
      <c r="A12" s="691">
        <v>4</v>
      </c>
      <c r="B12" s="696" t="s">
        <v>1085</v>
      </c>
      <c r="C12" s="923" t="s">
        <v>1086</v>
      </c>
      <c r="D12" s="923" t="s">
        <v>1087</v>
      </c>
      <c r="E12" s="923" t="s">
        <v>1087</v>
      </c>
      <c r="F12" s="923" t="s">
        <v>1087</v>
      </c>
      <c r="G12" s="923" t="s">
        <v>1087</v>
      </c>
      <c r="H12" s="923" t="s">
        <v>1087</v>
      </c>
      <c r="I12" s="923" t="s">
        <v>1087</v>
      </c>
      <c r="J12" s="1107" t="s">
        <v>1087</v>
      </c>
      <c r="K12" s="1083" t="s">
        <v>1951</v>
      </c>
      <c r="L12" s="923" t="s">
        <v>1951</v>
      </c>
      <c r="M12" s="923" t="s">
        <v>1951</v>
      </c>
      <c r="N12" s="923" t="s">
        <v>1951</v>
      </c>
      <c r="O12" s="923" t="s">
        <v>1951</v>
      </c>
      <c r="P12" s="1083" t="s">
        <v>1951</v>
      </c>
      <c r="Q12" s="923" t="s">
        <v>1951</v>
      </c>
      <c r="R12" s="923" t="s">
        <v>1951</v>
      </c>
      <c r="S12" s="923" t="s">
        <v>1951</v>
      </c>
    </row>
    <row r="13" spans="1:19" s="362" customFormat="1" ht="11.5">
      <c r="A13" s="692">
        <v>5</v>
      </c>
      <c r="B13" s="693" t="s">
        <v>1088</v>
      </c>
      <c r="C13" s="923" t="s">
        <v>1086</v>
      </c>
      <c r="D13" s="923" t="s">
        <v>1087</v>
      </c>
      <c r="E13" s="923" t="s">
        <v>1087</v>
      </c>
      <c r="F13" s="923" t="s">
        <v>1087</v>
      </c>
      <c r="G13" s="923" t="s">
        <v>1087</v>
      </c>
      <c r="H13" s="923" t="s">
        <v>1087</v>
      </c>
      <c r="I13" s="923" t="s">
        <v>1087</v>
      </c>
      <c r="J13" s="1107" t="s">
        <v>1087</v>
      </c>
      <c r="K13" s="1083"/>
      <c r="L13" s="923"/>
      <c r="M13" s="923"/>
      <c r="N13" s="923"/>
      <c r="O13" s="923"/>
      <c r="P13" s="1083"/>
      <c r="Q13" s="923"/>
      <c r="R13" s="923"/>
      <c r="S13" s="923"/>
    </row>
    <row r="14" spans="1:19" s="362" customFormat="1" ht="11.5">
      <c r="A14" s="692">
        <v>6</v>
      </c>
      <c r="B14" s="693" t="s">
        <v>1089</v>
      </c>
      <c r="C14" s="921" t="s">
        <v>1090</v>
      </c>
      <c r="D14" s="921" t="s">
        <v>1090</v>
      </c>
      <c r="E14" s="921" t="s">
        <v>1090</v>
      </c>
      <c r="F14" s="921" t="s">
        <v>1090</v>
      </c>
      <c r="G14" s="921" t="s">
        <v>1090</v>
      </c>
      <c r="H14" s="921" t="s">
        <v>1090</v>
      </c>
      <c r="I14" s="921" t="s">
        <v>1090</v>
      </c>
      <c r="J14" s="1109" t="s">
        <v>1090</v>
      </c>
      <c r="K14" s="1081"/>
      <c r="L14" s="921"/>
      <c r="M14" s="921"/>
      <c r="N14" s="921"/>
      <c r="O14" s="921"/>
      <c r="P14" s="1081"/>
      <c r="Q14" s="921"/>
      <c r="R14" s="921"/>
      <c r="S14" s="921"/>
    </row>
    <row r="15" spans="1:19" s="362" customFormat="1" ht="11.5">
      <c r="A15" s="692">
        <v>7</v>
      </c>
      <c r="B15" s="693" t="s">
        <v>1091</v>
      </c>
      <c r="C15" s="921" t="s">
        <v>1092</v>
      </c>
      <c r="D15" s="921" t="s">
        <v>1093</v>
      </c>
      <c r="E15" s="921" t="s">
        <v>1093</v>
      </c>
      <c r="F15" s="921" t="s">
        <v>1093</v>
      </c>
      <c r="G15" s="921" t="s">
        <v>1093</v>
      </c>
      <c r="H15" s="921" t="s">
        <v>1093</v>
      </c>
      <c r="I15" s="921" t="s">
        <v>1093</v>
      </c>
      <c r="J15" s="1109" t="s">
        <v>1952</v>
      </c>
      <c r="K15" s="1081"/>
      <c r="L15" s="921"/>
      <c r="M15" s="921"/>
      <c r="N15" s="921"/>
      <c r="O15" s="921"/>
      <c r="P15" s="1081"/>
      <c r="Q15" s="921"/>
      <c r="R15" s="921"/>
      <c r="S15" s="921"/>
    </row>
    <row r="16" spans="1:19" s="362" customFormat="1" ht="23">
      <c r="A16" s="694">
        <v>8</v>
      </c>
      <c r="B16" s="693" t="s">
        <v>1094</v>
      </c>
      <c r="C16" s="1084">
        <v>13396000000</v>
      </c>
      <c r="D16" s="1084">
        <v>5841000000</v>
      </c>
      <c r="E16" s="1084">
        <v>908000000</v>
      </c>
      <c r="F16" s="1084">
        <v>772000000</v>
      </c>
      <c r="G16" s="1084">
        <v>4383000000</v>
      </c>
      <c r="H16" s="1084" t="s">
        <v>1095</v>
      </c>
      <c r="I16" s="1084">
        <v>2240000000</v>
      </c>
      <c r="J16" s="1115">
        <v>9860000000</v>
      </c>
      <c r="K16" s="1085">
        <v>3425000000</v>
      </c>
      <c r="L16" s="1084">
        <v>42740000000</v>
      </c>
      <c r="M16" s="1084">
        <v>5405000000</v>
      </c>
      <c r="N16" s="1084">
        <v>7417000000</v>
      </c>
      <c r="O16" s="1084">
        <v>3128000000</v>
      </c>
      <c r="P16" s="1085">
        <v>2683000000</v>
      </c>
      <c r="Q16" s="1084">
        <v>4059000000</v>
      </c>
      <c r="R16" s="1084">
        <v>47325000000</v>
      </c>
      <c r="S16" s="1084">
        <v>8772000000</v>
      </c>
    </row>
    <row r="17" spans="1:19" s="362" customFormat="1" ht="11.5">
      <c r="A17" s="692">
        <v>9</v>
      </c>
      <c r="B17" s="693" t="s">
        <v>1096</v>
      </c>
      <c r="C17" s="1086" t="s">
        <v>1097</v>
      </c>
      <c r="D17" s="1086" t="s">
        <v>1098</v>
      </c>
      <c r="E17" s="1086" t="s">
        <v>1099</v>
      </c>
      <c r="F17" s="1086" t="s">
        <v>1100</v>
      </c>
      <c r="G17" s="1086" t="s">
        <v>1101</v>
      </c>
      <c r="H17" s="1086">
        <v>3066000000</v>
      </c>
      <c r="I17" s="1084">
        <v>2249000000</v>
      </c>
      <c r="J17" s="1115">
        <v>9860000000</v>
      </c>
      <c r="K17" s="1090">
        <v>250000000</v>
      </c>
      <c r="L17" s="1088">
        <v>300000000</v>
      </c>
      <c r="M17" s="1084">
        <v>3640000000</v>
      </c>
      <c r="N17" s="1087">
        <v>550000000</v>
      </c>
      <c r="O17" s="1089">
        <v>230000000</v>
      </c>
      <c r="P17" s="1090">
        <v>200000000</v>
      </c>
      <c r="Q17" s="1089">
        <v>300000000</v>
      </c>
      <c r="R17" s="1088">
        <v>300000000</v>
      </c>
      <c r="S17" s="1084">
        <v>8740000000</v>
      </c>
    </row>
    <row r="18" spans="1:19" s="362" customFormat="1" ht="11.5">
      <c r="A18" s="692" t="s">
        <v>628</v>
      </c>
      <c r="B18" s="693" t="s">
        <v>1102</v>
      </c>
      <c r="C18" s="924">
        <v>1</v>
      </c>
      <c r="D18" s="924">
        <v>1</v>
      </c>
      <c r="E18" s="924">
        <v>0.99746999999999997</v>
      </c>
      <c r="F18" s="924">
        <v>0.98933000000000004</v>
      </c>
      <c r="G18" s="924">
        <v>1</v>
      </c>
      <c r="H18" s="924">
        <v>1</v>
      </c>
      <c r="I18" s="924">
        <v>1</v>
      </c>
      <c r="J18" s="1116">
        <v>1</v>
      </c>
      <c r="K18" s="1092">
        <v>1</v>
      </c>
      <c r="L18" s="1091">
        <v>0.99773999999999996</v>
      </c>
      <c r="M18" s="924">
        <v>1</v>
      </c>
      <c r="N18" s="924">
        <v>1</v>
      </c>
      <c r="O18" s="924">
        <v>1</v>
      </c>
      <c r="P18" s="1092">
        <v>1</v>
      </c>
      <c r="Q18" s="924">
        <v>1</v>
      </c>
      <c r="R18" s="924">
        <v>1</v>
      </c>
      <c r="S18" s="924">
        <v>1</v>
      </c>
    </row>
    <row r="19" spans="1:19" s="362" customFormat="1" ht="11.5">
      <c r="A19" s="692" t="s">
        <v>630</v>
      </c>
      <c r="B19" s="693" t="s">
        <v>1103</v>
      </c>
      <c r="C19" s="925">
        <v>1</v>
      </c>
      <c r="D19" s="925">
        <v>1</v>
      </c>
      <c r="E19" s="925">
        <v>1</v>
      </c>
      <c r="F19" s="925">
        <v>1</v>
      </c>
      <c r="G19" s="925">
        <v>1</v>
      </c>
      <c r="H19" s="925">
        <v>1</v>
      </c>
      <c r="I19" s="925">
        <v>1</v>
      </c>
      <c r="J19" s="1117">
        <v>1</v>
      </c>
      <c r="K19" s="1093">
        <v>1</v>
      </c>
      <c r="L19" s="925">
        <v>1</v>
      </c>
      <c r="M19" s="925">
        <v>1</v>
      </c>
      <c r="N19" s="925">
        <v>1</v>
      </c>
      <c r="O19" s="925">
        <v>1</v>
      </c>
      <c r="P19" s="1093">
        <v>1</v>
      </c>
      <c r="Q19" s="925">
        <v>1</v>
      </c>
      <c r="R19" s="925">
        <v>1</v>
      </c>
      <c r="S19" s="925">
        <v>1</v>
      </c>
    </row>
    <row r="20" spans="1:19" s="362" customFormat="1" ht="11.5">
      <c r="A20" s="692">
        <v>10</v>
      </c>
      <c r="B20" s="693" t="s">
        <v>1104</v>
      </c>
      <c r="C20" s="925" t="s">
        <v>1105</v>
      </c>
      <c r="D20" s="925" t="s">
        <v>1106</v>
      </c>
      <c r="E20" s="925" t="s">
        <v>1105</v>
      </c>
      <c r="F20" s="925" t="s">
        <v>1105</v>
      </c>
      <c r="G20" s="925" t="s">
        <v>1105</v>
      </c>
      <c r="H20" s="925" t="s">
        <v>1105</v>
      </c>
      <c r="I20" s="925" t="s">
        <v>1105</v>
      </c>
      <c r="J20" s="1117" t="s">
        <v>1105</v>
      </c>
      <c r="K20" s="1094" t="s">
        <v>1105</v>
      </c>
      <c r="L20" s="926" t="s">
        <v>1105</v>
      </c>
      <c r="M20" s="926" t="s">
        <v>1105</v>
      </c>
      <c r="N20" s="926" t="s">
        <v>1105</v>
      </c>
      <c r="O20" s="926" t="s">
        <v>1105</v>
      </c>
      <c r="P20" s="1094" t="s">
        <v>1105</v>
      </c>
      <c r="Q20" s="926" t="s">
        <v>1105</v>
      </c>
      <c r="R20" s="926" t="s">
        <v>1105</v>
      </c>
      <c r="S20" s="926" t="s">
        <v>1105</v>
      </c>
    </row>
    <row r="21" spans="1:19" s="362" customFormat="1" ht="11.5">
      <c r="A21" s="692">
        <v>11</v>
      </c>
      <c r="B21" s="693" t="s">
        <v>1107</v>
      </c>
      <c r="C21" s="926">
        <v>43880</v>
      </c>
      <c r="D21" s="926" t="s">
        <v>1108</v>
      </c>
      <c r="E21" s="926" t="s">
        <v>1108</v>
      </c>
      <c r="F21" s="926" t="s">
        <v>1109</v>
      </c>
      <c r="G21" s="926" t="s">
        <v>1110</v>
      </c>
      <c r="H21" s="926" t="s">
        <v>1111</v>
      </c>
      <c r="I21" s="926">
        <v>44910</v>
      </c>
      <c r="J21" s="1118">
        <v>44910</v>
      </c>
      <c r="K21" s="1094" t="s">
        <v>1953</v>
      </c>
      <c r="L21" s="926" t="s">
        <v>1954</v>
      </c>
      <c r="M21" s="926">
        <v>44552</v>
      </c>
      <c r="N21" s="926">
        <v>44791</v>
      </c>
      <c r="O21" s="926">
        <v>44791</v>
      </c>
      <c r="P21" s="1094">
        <v>45006</v>
      </c>
      <c r="Q21" s="926">
        <v>44998</v>
      </c>
      <c r="R21" s="926">
        <v>45071</v>
      </c>
      <c r="S21" s="926">
        <v>45275</v>
      </c>
    </row>
    <row r="22" spans="1:19" s="362" customFormat="1" ht="11.5">
      <c r="A22" s="692">
        <v>12</v>
      </c>
      <c r="B22" s="693" t="s">
        <v>1112</v>
      </c>
      <c r="C22" s="922" t="s">
        <v>1113</v>
      </c>
      <c r="D22" s="922" t="s">
        <v>1114</v>
      </c>
      <c r="E22" s="922" t="s">
        <v>1114</v>
      </c>
      <c r="F22" s="922" t="s">
        <v>1114</v>
      </c>
      <c r="G22" s="922" t="s">
        <v>1114</v>
      </c>
      <c r="H22" s="922" t="s">
        <v>1114</v>
      </c>
      <c r="I22" s="922" t="s">
        <v>1114</v>
      </c>
      <c r="J22" s="1106" t="s">
        <v>1114</v>
      </c>
      <c r="K22" s="1082" t="s">
        <v>1114</v>
      </c>
      <c r="L22" s="922" t="s">
        <v>1114</v>
      </c>
      <c r="M22" s="922" t="s">
        <v>1114</v>
      </c>
      <c r="N22" s="922" t="s">
        <v>1114</v>
      </c>
      <c r="O22" s="922" t="s">
        <v>1114</v>
      </c>
      <c r="P22" s="1082" t="s">
        <v>1114</v>
      </c>
      <c r="Q22" s="922" t="s">
        <v>1114</v>
      </c>
      <c r="R22" s="922" t="s">
        <v>1114</v>
      </c>
      <c r="S22" s="922" t="s">
        <v>1114</v>
      </c>
    </row>
    <row r="23" spans="1:19" s="362" customFormat="1" ht="11.5">
      <c r="A23" s="692">
        <v>13</v>
      </c>
      <c r="B23" s="693" t="s">
        <v>1115</v>
      </c>
      <c r="C23" s="921" t="s">
        <v>1116</v>
      </c>
      <c r="D23" s="921" t="s">
        <v>1117</v>
      </c>
      <c r="E23" s="921" t="s">
        <v>1117</v>
      </c>
      <c r="F23" s="921" t="s">
        <v>1118</v>
      </c>
      <c r="G23" s="921" t="s">
        <v>1119</v>
      </c>
      <c r="H23" s="921" t="s">
        <v>1120</v>
      </c>
      <c r="I23" s="933">
        <v>48914</v>
      </c>
      <c r="J23" s="1119">
        <v>48914</v>
      </c>
      <c r="K23" s="1094" t="s">
        <v>1955</v>
      </c>
      <c r="L23" s="926" t="s">
        <v>1956</v>
      </c>
      <c r="M23" s="926">
        <v>46378</v>
      </c>
      <c r="N23" s="926">
        <v>45887</v>
      </c>
      <c r="O23" s="926">
        <v>45887</v>
      </c>
      <c r="P23" s="1094">
        <v>45737</v>
      </c>
      <c r="Q23" s="926">
        <v>46094</v>
      </c>
      <c r="R23" s="926">
        <v>46167</v>
      </c>
      <c r="S23" s="926">
        <v>47102</v>
      </c>
    </row>
    <row r="24" spans="1:19" s="362" customFormat="1" ht="11.5">
      <c r="A24" s="692">
        <v>14</v>
      </c>
      <c r="B24" s="693" t="s">
        <v>1121</v>
      </c>
      <c r="C24" s="921" t="s">
        <v>1083</v>
      </c>
      <c r="D24" s="921" t="s">
        <v>1083</v>
      </c>
      <c r="E24" s="921" t="s">
        <v>1083</v>
      </c>
      <c r="F24" s="921" t="s">
        <v>1083</v>
      </c>
      <c r="G24" s="921" t="s">
        <v>1083</v>
      </c>
      <c r="H24" s="921" t="s">
        <v>1083</v>
      </c>
      <c r="I24" s="921" t="s">
        <v>1083</v>
      </c>
      <c r="J24" s="1109" t="s">
        <v>1083</v>
      </c>
      <c r="K24" s="1081" t="s">
        <v>1147</v>
      </c>
      <c r="L24" s="921" t="s">
        <v>1147</v>
      </c>
      <c r="M24" s="921" t="s">
        <v>1147</v>
      </c>
      <c r="N24" s="921" t="s">
        <v>1147</v>
      </c>
      <c r="O24" s="921" t="s">
        <v>1147</v>
      </c>
      <c r="P24" s="1081" t="s">
        <v>1147</v>
      </c>
      <c r="Q24" s="921" t="s">
        <v>1147</v>
      </c>
      <c r="R24" s="921" t="s">
        <v>1147</v>
      </c>
      <c r="S24" s="921" t="s">
        <v>1147</v>
      </c>
    </row>
    <row r="25" spans="1:19" s="362" customFormat="1" ht="12" customHeight="1">
      <c r="A25" s="1151">
        <v>15</v>
      </c>
      <c r="B25" s="1152" t="s">
        <v>1122</v>
      </c>
      <c r="C25" s="1149" t="s">
        <v>1123</v>
      </c>
      <c r="D25" s="1149" t="s">
        <v>1124</v>
      </c>
      <c r="E25" s="1149" t="s">
        <v>1124</v>
      </c>
      <c r="F25" s="1149" t="s">
        <v>1125</v>
      </c>
      <c r="G25" s="1149" t="s">
        <v>1126</v>
      </c>
      <c r="H25" s="1149" t="s">
        <v>1126</v>
      </c>
      <c r="I25" s="1149" t="s">
        <v>1521</v>
      </c>
      <c r="J25" s="1154" t="s">
        <v>1521</v>
      </c>
      <c r="K25" s="1148" t="s">
        <v>61</v>
      </c>
      <c r="L25" s="1149" t="s">
        <v>61</v>
      </c>
      <c r="M25" s="1149" t="s">
        <v>61</v>
      </c>
      <c r="N25" s="1149" t="s">
        <v>61</v>
      </c>
      <c r="O25" s="1149" t="s">
        <v>61</v>
      </c>
      <c r="P25" s="1148" t="s">
        <v>61</v>
      </c>
      <c r="Q25" s="1149" t="s">
        <v>61</v>
      </c>
      <c r="R25" s="1149" t="s">
        <v>61</v>
      </c>
      <c r="S25" s="1149" t="s">
        <v>61</v>
      </c>
    </row>
    <row r="26" spans="1:19" s="362" customFormat="1" ht="11.5">
      <c r="A26" s="1151"/>
      <c r="B26" s="1152"/>
      <c r="C26" s="1149"/>
      <c r="D26" s="1149"/>
      <c r="E26" s="1149"/>
      <c r="F26" s="1149"/>
      <c r="G26" s="1149"/>
      <c r="H26" s="1149"/>
      <c r="I26" s="1149"/>
      <c r="J26" s="1154"/>
      <c r="K26" s="1148"/>
      <c r="L26" s="1149"/>
      <c r="M26" s="1149"/>
      <c r="N26" s="1149"/>
      <c r="O26" s="1149"/>
      <c r="P26" s="1148"/>
      <c r="Q26" s="1149"/>
      <c r="R26" s="1149"/>
      <c r="S26" s="1149"/>
    </row>
    <row r="27" spans="1:19" s="362" customFormat="1" ht="57.5">
      <c r="A27" s="694">
        <v>16</v>
      </c>
      <c r="B27" s="695" t="s">
        <v>1127</v>
      </c>
      <c r="C27" s="927" t="s">
        <v>1128</v>
      </c>
      <c r="D27" s="927" t="s">
        <v>1129</v>
      </c>
      <c r="E27" s="927" t="s">
        <v>1129</v>
      </c>
      <c r="F27" s="927" t="s">
        <v>1130</v>
      </c>
      <c r="G27" s="927" t="s">
        <v>1131</v>
      </c>
      <c r="H27" s="927" t="s">
        <v>1132</v>
      </c>
      <c r="I27" s="927" t="s">
        <v>1522</v>
      </c>
      <c r="J27" s="1113" t="s">
        <v>1522</v>
      </c>
      <c r="K27" s="1095" t="s">
        <v>61</v>
      </c>
      <c r="L27" s="927" t="s">
        <v>61</v>
      </c>
      <c r="M27" s="927" t="s">
        <v>61</v>
      </c>
      <c r="N27" s="927" t="s">
        <v>61</v>
      </c>
      <c r="O27" s="927" t="s">
        <v>61</v>
      </c>
      <c r="P27" s="1095" t="s">
        <v>61</v>
      </c>
      <c r="Q27" s="927" t="s">
        <v>61</v>
      </c>
      <c r="R27" s="927" t="s">
        <v>61</v>
      </c>
      <c r="S27" s="927" t="s">
        <v>61</v>
      </c>
    </row>
    <row r="28" spans="1:19" s="362" customFormat="1" ht="11.5">
      <c r="A28" s="692"/>
      <c r="B28" s="693" t="s">
        <v>1133</v>
      </c>
      <c r="C28" s="922"/>
      <c r="D28" s="922"/>
      <c r="E28" s="922"/>
      <c r="F28" s="922"/>
      <c r="G28" s="922"/>
      <c r="H28" s="922"/>
      <c r="I28" s="922"/>
      <c r="J28" s="1106"/>
      <c r="K28" s="1082"/>
      <c r="L28" s="922"/>
      <c r="M28" s="922"/>
      <c r="N28" s="922"/>
      <c r="O28" s="922"/>
      <c r="P28" s="1082"/>
      <c r="Q28" s="922"/>
      <c r="R28" s="922"/>
      <c r="S28" s="922"/>
    </row>
    <row r="29" spans="1:19" s="362" customFormat="1" ht="12" customHeight="1">
      <c r="A29" s="1155">
        <v>17</v>
      </c>
      <c r="B29" s="1156" t="s">
        <v>1134</v>
      </c>
      <c r="C29" s="1149" t="s">
        <v>1135</v>
      </c>
      <c r="D29" s="1149" t="s">
        <v>1136</v>
      </c>
      <c r="E29" s="1149" t="s">
        <v>1137</v>
      </c>
      <c r="F29" s="1149" t="s">
        <v>1137</v>
      </c>
      <c r="G29" s="1149" t="s">
        <v>1138</v>
      </c>
      <c r="H29" s="1149" t="s">
        <v>1138</v>
      </c>
      <c r="I29" s="1149" t="s">
        <v>1137</v>
      </c>
      <c r="J29" s="1154" t="s">
        <v>1137</v>
      </c>
      <c r="K29" s="1148" t="s">
        <v>1137</v>
      </c>
      <c r="L29" s="1149" t="s">
        <v>1137</v>
      </c>
      <c r="M29" s="1149" t="s">
        <v>1137</v>
      </c>
      <c r="N29" s="1149" t="s">
        <v>1138</v>
      </c>
      <c r="O29" s="1149" t="s">
        <v>1138</v>
      </c>
      <c r="P29" s="1148" t="s">
        <v>1138</v>
      </c>
      <c r="Q29" s="1149" t="s">
        <v>1138</v>
      </c>
      <c r="R29" s="1149" t="s">
        <v>1137</v>
      </c>
      <c r="S29" s="1149" t="s">
        <v>1137</v>
      </c>
    </row>
    <row r="30" spans="1:19" s="362" customFormat="1" ht="11.5">
      <c r="A30" s="1155"/>
      <c r="B30" s="1156"/>
      <c r="C30" s="1149"/>
      <c r="D30" s="1149"/>
      <c r="E30" s="1149"/>
      <c r="F30" s="1149"/>
      <c r="G30" s="1149"/>
      <c r="H30" s="1149"/>
      <c r="I30" s="1149"/>
      <c r="J30" s="1154"/>
      <c r="K30" s="1148"/>
      <c r="L30" s="1149"/>
      <c r="M30" s="1149"/>
      <c r="N30" s="1149"/>
      <c r="O30" s="1149"/>
      <c r="P30" s="1148"/>
      <c r="Q30" s="1149"/>
      <c r="R30" s="1149"/>
      <c r="S30" s="1149"/>
    </row>
    <row r="31" spans="1:19" s="362" customFormat="1" ht="11.5">
      <c r="A31" s="692">
        <v>18</v>
      </c>
      <c r="B31" s="693" t="s">
        <v>1139</v>
      </c>
      <c r="C31" s="922" t="s">
        <v>1140</v>
      </c>
      <c r="D31" s="922" t="s">
        <v>1141</v>
      </c>
      <c r="E31" s="922" t="s">
        <v>1142</v>
      </c>
      <c r="F31" s="922" t="s">
        <v>1143</v>
      </c>
      <c r="G31" s="922" t="s">
        <v>1144</v>
      </c>
      <c r="H31" s="922" t="s">
        <v>1145</v>
      </c>
      <c r="I31" s="1096">
        <v>9.2499999999999999E-2</v>
      </c>
      <c r="J31" s="1105">
        <v>4.9500000000000002E-2</v>
      </c>
      <c r="K31" s="1103">
        <v>3.4000000000000002E-2</v>
      </c>
      <c r="L31" s="1096">
        <v>3.7499999999999999E-2</v>
      </c>
      <c r="M31" s="1096">
        <v>4.7E-2</v>
      </c>
      <c r="N31" s="922" t="s">
        <v>1957</v>
      </c>
      <c r="O31" s="922" t="s">
        <v>1958</v>
      </c>
      <c r="P31" s="1082" t="s">
        <v>1959</v>
      </c>
      <c r="Q31" s="922" t="s">
        <v>1960</v>
      </c>
      <c r="R31" s="1096">
        <v>7.2499999999999995E-2</v>
      </c>
      <c r="S31" s="922" t="s">
        <v>1961</v>
      </c>
    </row>
    <row r="32" spans="1:19" s="362" customFormat="1" ht="11.5">
      <c r="A32" s="692">
        <v>19</v>
      </c>
      <c r="B32" s="693" t="s">
        <v>1146</v>
      </c>
      <c r="C32" s="922" t="s">
        <v>1147</v>
      </c>
      <c r="D32" s="922" t="s">
        <v>1147</v>
      </c>
      <c r="E32" s="922" t="s">
        <v>1147</v>
      </c>
      <c r="F32" s="922" t="s">
        <v>1147</v>
      </c>
      <c r="G32" s="922" t="s">
        <v>1147</v>
      </c>
      <c r="H32" s="922" t="s">
        <v>1147</v>
      </c>
      <c r="I32" s="922" t="s">
        <v>1147</v>
      </c>
      <c r="J32" s="1106" t="s">
        <v>1147</v>
      </c>
      <c r="K32" s="1082" t="s">
        <v>1147</v>
      </c>
      <c r="L32" s="922" t="s">
        <v>1147</v>
      </c>
      <c r="M32" s="922" t="s">
        <v>1147</v>
      </c>
      <c r="N32" s="922" t="s">
        <v>1147</v>
      </c>
      <c r="O32" s="922" t="s">
        <v>1147</v>
      </c>
      <c r="P32" s="1082" t="s">
        <v>1962</v>
      </c>
      <c r="Q32" s="922" t="s">
        <v>1147</v>
      </c>
      <c r="R32" s="922" t="s">
        <v>1147</v>
      </c>
      <c r="S32" s="922" t="s">
        <v>1147</v>
      </c>
    </row>
    <row r="33" spans="1:19" s="362" customFormat="1" ht="23">
      <c r="A33" s="694" t="s">
        <v>172</v>
      </c>
      <c r="B33" s="698" t="s">
        <v>1148</v>
      </c>
      <c r="C33" s="923" t="s">
        <v>1149</v>
      </c>
      <c r="D33" s="923" t="s">
        <v>1150</v>
      </c>
      <c r="E33" s="923" t="s">
        <v>1150</v>
      </c>
      <c r="F33" s="923" t="s">
        <v>1150</v>
      </c>
      <c r="G33" s="923" t="s">
        <v>1150</v>
      </c>
      <c r="H33" s="923" t="s">
        <v>1150</v>
      </c>
      <c r="I33" s="923" t="s">
        <v>1150</v>
      </c>
      <c r="J33" s="1107" t="s">
        <v>1150</v>
      </c>
      <c r="K33" s="1083"/>
      <c r="L33" s="923"/>
      <c r="M33" s="923"/>
      <c r="N33" s="923"/>
      <c r="O33" s="923"/>
      <c r="P33" s="1083"/>
      <c r="Q33" s="923"/>
      <c r="R33" s="923"/>
      <c r="S33" s="923"/>
    </row>
    <row r="34" spans="1:19" s="525" customFormat="1" ht="23">
      <c r="A34" s="694" t="s">
        <v>174</v>
      </c>
      <c r="B34" s="695" t="s">
        <v>1151</v>
      </c>
      <c r="C34" s="928" t="s">
        <v>1149</v>
      </c>
      <c r="D34" s="928" t="s">
        <v>1150</v>
      </c>
      <c r="E34" s="928" t="s">
        <v>1150</v>
      </c>
      <c r="F34" s="928" t="s">
        <v>1150</v>
      </c>
      <c r="G34" s="928" t="s">
        <v>1150</v>
      </c>
      <c r="H34" s="928" t="s">
        <v>1150</v>
      </c>
      <c r="I34" s="928" t="s">
        <v>1150</v>
      </c>
      <c r="J34" s="1108" t="s">
        <v>1150</v>
      </c>
      <c r="K34" s="1097"/>
      <c r="L34" s="928"/>
      <c r="M34" s="928"/>
      <c r="N34" s="928"/>
      <c r="O34" s="928"/>
      <c r="P34" s="1097"/>
      <c r="Q34" s="928"/>
      <c r="R34" s="928"/>
      <c r="S34" s="928"/>
    </row>
    <row r="35" spans="1:19" s="362" customFormat="1" ht="11.5">
      <c r="A35" s="692">
        <v>21</v>
      </c>
      <c r="B35" s="693" t="s">
        <v>1152</v>
      </c>
      <c r="C35" s="922" t="s">
        <v>1147</v>
      </c>
      <c r="D35" s="922" t="s">
        <v>1147</v>
      </c>
      <c r="E35" s="922" t="s">
        <v>1147</v>
      </c>
      <c r="F35" s="922" t="s">
        <v>1147</v>
      </c>
      <c r="G35" s="922" t="s">
        <v>1147</v>
      </c>
      <c r="H35" s="922" t="s">
        <v>1147</v>
      </c>
      <c r="I35" s="922" t="s">
        <v>1147</v>
      </c>
      <c r="J35" s="1106" t="s">
        <v>1147</v>
      </c>
      <c r="K35" s="1082"/>
      <c r="L35" s="922"/>
      <c r="M35" s="922"/>
      <c r="N35" s="922"/>
      <c r="O35" s="922"/>
      <c r="P35" s="1082"/>
      <c r="Q35" s="922"/>
      <c r="R35" s="922"/>
      <c r="S35" s="922"/>
    </row>
    <row r="36" spans="1:19" s="362" customFormat="1" ht="11.5">
      <c r="A36" s="692">
        <v>22</v>
      </c>
      <c r="B36" s="693" t="s">
        <v>1153</v>
      </c>
      <c r="C36" s="922" t="s">
        <v>1154</v>
      </c>
      <c r="D36" s="922" t="s">
        <v>1154</v>
      </c>
      <c r="E36" s="922" t="s">
        <v>1154</v>
      </c>
      <c r="F36" s="922" t="s">
        <v>1154</v>
      </c>
      <c r="G36" s="922" t="s">
        <v>1154</v>
      </c>
      <c r="H36" s="922" t="s">
        <v>1154</v>
      </c>
      <c r="I36" s="922" t="s">
        <v>1154</v>
      </c>
      <c r="J36" s="1106" t="s">
        <v>1154</v>
      </c>
      <c r="K36" s="1082"/>
      <c r="L36" s="922"/>
      <c r="M36" s="922"/>
      <c r="N36" s="922"/>
      <c r="O36" s="922"/>
      <c r="P36" s="1082"/>
      <c r="Q36" s="922"/>
      <c r="R36" s="922"/>
      <c r="S36" s="922"/>
    </row>
    <row r="37" spans="1:19" s="362" customFormat="1" ht="11.5">
      <c r="A37" s="692">
        <v>23</v>
      </c>
      <c r="B37" s="693" t="s">
        <v>1155</v>
      </c>
      <c r="C37" s="922" t="s">
        <v>1156</v>
      </c>
      <c r="D37" s="922" t="s">
        <v>1157</v>
      </c>
      <c r="E37" s="922" t="s">
        <v>1157</v>
      </c>
      <c r="F37" s="922" t="s">
        <v>1157</v>
      </c>
      <c r="G37" s="922" t="s">
        <v>1157</v>
      </c>
      <c r="H37" s="922" t="s">
        <v>1157</v>
      </c>
      <c r="I37" s="922" t="s">
        <v>1157</v>
      </c>
      <c r="J37" s="1106" t="s">
        <v>1157</v>
      </c>
      <c r="K37" s="1082" t="s">
        <v>1157</v>
      </c>
      <c r="L37" s="922" t="s">
        <v>1157</v>
      </c>
      <c r="M37" s="922" t="s">
        <v>1157</v>
      </c>
      <c r="N37" s="922" t="s">
        <v>1157</v>
      </c>
      <c r="O37" s="922" t="s">
        <v>1157</v>
      </c>
      <c r="P37" s="1082" t="s">
        <v>1157</v>
      </c>
      <c r="Q37" s="922" t="s">
        <v>1157</v>
      </c>
      <c r="R37" s="922" t="s">
        <v>1157</v>
      </c>
      <c r="S37" s="922" t="s">
        <v>1157</v>
      </c>
    </row>
    <row r="38" spans="1:19" s="362" customFormat="1" ht="69">
      <c r="A38" s="692">
        <v>24</v>
      </c>
      <c r="B38" s="693" t="s">
        <v>1158</v>
      </c>
      <c r="C38" s="921" t="s">
        <v>1159</v>
      </c>
      <c r="D38" s="921" t="s">
        <v>1160</v>
      </c>
      <c r="E38" s="921" t="s">
        <v>1160</v>
      </c>
      <c r="F38" s="921" t="s">
        <v>1160</v>
      </c>
      <c r="G38" s="921" t="s">
        <v>1160</v>
      </c>
      <c r="H38" s="921" t="s">
        <v>1160</v>
      </c>
      <c r="I38" s="921" t="s">
        <v>1160</v>
      </c>
      <c r="J38" s="1109" t="s">
        <v>1160</v>
      </c>
      <c r="K38" s="1081" t="s">
        <v>1160</v>
      </c>
      <c r="L38" s="921" t="s">
        <v>1160</v>
      </c>
      <c r="M38" s="921" t="s">
        <v>1160</v>
      </c>
      <c r="N38" s="921" t="s">
        <v>1160</v>
      </c>
      <c r="O38" s="921" t="s">
        <v>1160</v>
      </c>
      <c r="P38" s="1081" t="s">
        <v>1160</v>
      </c>
      <c r="Q38" s="921" t="s">
        <v>1160</v>
      </c>
      <c r="R38" s="921" t="s">
        <v>1160</v>
      </c>
      <c r="S38" s="921" t="s">
        <v>1160</v>
      </c>
    </row>
    <row r="39" spans="1:19" s="362" customFormat="1" ht="11.5">
      <c r="A39" s="692">
        <v>25</v>
      </c>
      <c r="B39" s="693" t="s">
        <v>1161</v>
      </c>
      <c r="C39" s="923" t="s">
        <v>1162</v>
      </c>
      <c r="D39" s="923" t="s">
        <v>1160</v>
      </c>
      <c r="E39" s="923" t="s">
        <v>1160</v>
      </c>
      <c r="F39" s="923" t="s">
        <v>1160</v>
      </c>
      <c r="G39" s="923" t="s">
        <v>1160</v>
      </c>
      <c r="H39" s="923" t="s">
        <v>1160</v>
      </c>
      <c r="I39" s="923" t="s">
        <v>1160</v>
      </c>
      <c r="J39" s="1107" t="s">
        <v>1160</v>
      </c>
      <c r="K39" s="1083" t="s">
        <v>1160</v>
      </c>
      <c r="L39" s="923" t="s">
        <v>1160</v>
      </c>
      <c r="M39" s="923" t="s">
        <v>1160</v>
      </c>
      <c r="N39" s="923" t="s">
        <v>1160</v>
      </c>
      <c r="O39" s="923" t="s">
        <v>1160</v>
      </c>
      <c r="P39" s="1083" t="s">
        <v>1160</v>
      </c>
      <c r="Q39" s="923" t="s">
        <v>1160</v>
      </c>
      <c r="R39" s="923" t="s">
        <v>1160</v>
      </c>
      <c r="S39" s="923" t="s">
        <v>1160</v>
      </c>
    </row>
    <row r="40" spans="1:19" s="525" customFormat="1" ht="80.5">
      <c r="A40" s="694">
        <v>26</v>
      </c>
      <c r="B40" s="695" t="s">
        <v>1163</v>
      </c>
      <c r="C40" s="929" t="s">
        <v>1164</v>
      </c>
      <c r="D40" s="929" t="s">
        <v>1160</v>
      </c>
      <c r="E40" s="929" t="s">
        <v>1160</v>
      </c>
      <c r="F40" s="929" t="s">
        <v>1160</v>
      </c>
      <c r="G40" s="929" t="s">
        <v>1160</v>
      </c>
      <c r="H40" s="929" t="s">
        <v>1160</v>
      </c>
      <c r="I40" s="929" t="s">
        <v>1160</v>
      </c>
      <c r="J40" s="1110" t="s">
        <v>1160</v>
      </c>
      <c r="K40" s="1098" t="s">
        <v>1160</v>
      </c>
      <c r="L40" s="929" t="s">
        <v>1160</v>
      </c>
      <c r="M40" s="929" t="s">
        <v>1160</v>
      </c>
      <c r="N40" s="929" t="s">
        <v>1160</v>
      </c>
      <c r="O40" s="929" t="s">
        <v>1160</v>
      </c>
      <c r="P40" s="1098" t="s">
        <v>1160</v>
      </c>
      <c r="Q40" s="929" t="s">
        <v>1160</v>
      </c>
      <c r="R40" s="929" t="s">
        <v>1160</v>
      </c>
      <c r="S40" s="929" t="s">
        <v>1160</v>
      </c>
    </row>
    <row r="41" spans="1:19" s="362" customFormat="1" ht="11.5">
      <c r="A41" s="692">
        <v>27</v>
      </c>
      <c r="B41" s="693" t="s">
        <v>1165</v>
      </c>
      <c r="C41" s="922" t="s">
        <v>1150</v>
      </c>
      <c r="D41" s="922" t="s">
        <v>1160</v>
      </c>
      <c r="E41" s="922" t="s">
        <v>1160</v>
      </c>
      <c r="F41" s="922" t="s">
        <v>1160</v>
      </c>
      <c r="G41" s="922" t="s">
        <v>1160</v>
      </c>
      <c r="H41" s="922" t="s">
        <v>1160</v>
      </c>
      <c r="I41" s="922" t="s">
        <v>1160</v>
      </c>
      <c r="J41" s="1106" t="s">
        <v>1160</v>
      </c>
      <c r="K41" s="1082" t="s">
        <v>1160</v>
      </c>
      <c r="L41" s="922" t="s">
        <v>1160</v>
      </c>
      <c r="M41" s="922" t="s">
        <v>1160</v>
      </c>
      <c r="N41" s="922" t="s">
        <v>1160</v>
      </c>
      <c r="O41" s="922" t="s">
        <v>1160</v>
      </c>
      <c r="P41" s="1082" t="s">
        <v>1160</v>
      </c>
      <c r="Q41" s="922" t="s">
        <v>1160</v>
      </c>
      <c r="R41" s="922" t="s">
        <v>1160</v>
      </c>
      <c r="S41" s="922" t="s">
        <v>1160</v>
      </c>
    </row>
    <row r="42" spans="1:19" s="362" customFormat="1" ht="11.5">
      <c r="A42" s="692">
        <v>28</v>
      </c>
      <c r="B42" s="693" t="s">
        <v>1166</v>
      </c>
      <c r="C42" s="923" t="s">
        <v>1167</v>
      </c>
      <c r="D42" s="923" t="s">
        <v>1160</v>
      </c>
      <c r="E42" s="923" t="s">
        <v>1160</v>
      </c>
      <c r="F42" s="923" t="s">
        <v>1160</v>
      </c>
      <c r="G42" s="923" t="s">
        <v>1160</v>
      </c>
      <c r="H42" s="923" t="s">
        <v>1160</v>
      </c>
      <c r="I42" s="923" t="s">
        <v>1160</v>
      </c>
      <c r="J42" s="1107" t="s">
        <v>1160</v>
      </c>
      <c r="K42" s="1083" t="s">
        <v>1160</v>
      </c>
      <c r="L42" s="923" t="s">
        <v>1160</v>
      </c>
      <c r="M42" s="923" t="s">
        <v>1160</v>
      </c>
      <c r="N42" s="923" t="s">
        <v>1160</v>
      </c>
      <c r="O42" s="923" t="s">
        <v>1160</v>
      </c>
      <c r="P42" s="1083" t="s">
        <v>1160</v>
      </c>
      <c r="Q42" s="923" t="s">
        <v>1160</v>
      </c>
      <c r="R42" s="923" t="s">
        <v>1160</v>
      </c>
      <c r="S42" s="923" t="s">
        <v>1160</v>
      </c>
    </row>
    <row r="43" spans="1:19" s="362" customFormat="1" ht="11.5">
      <c r="A43" s="692">
        <v>29</v>
      </c>
      <c r="B43" s="693" t="s">
        <v>1168</v>
      </c>
      <c r="C43" s="922" t="s">
        <v>1067</v>
      </c>
      <c r="D43" s="922" t="s">
        <v>1160</v>
      </c>
      <c r="E43" s="922" t="s">
        <v>1160</v>
      </c>
      <c r="F43" s="922" t="s">
        <v>1160</v>
      </c>
      <c r="G43" s="922" t="s">
        <v>1160</v>
      </c>
      <c r="H43" s="922" t="s">
        <v>1160</v>
      </c>
      <c r="I43" s="922" t="s">
        <v>1160</v>
      </c>
      <c r="J43" s="1106" t="s">
        <v>1160</v>
      </c>
      <c r="K43" s="1082" t="s">
        <v>1160</v>
      </c>
      <c r="L43" s="922" t="s">
        <v>1160</v>
      </c>
      <c r="M43" s="922" t="s">
        <v>1160</v>
      </c>
      <c r="N43" s="922" t="s">
        <v>1160</v>
      </c>
      <c r="O43" s="922" t="s">
        <v>1160</v>
      </c>
      <c r="P43" s="1082" t="s">
        <v>1160</v>
      </c>
      <c r="Q43" s="922" t="s">
        <v>1160</v>
      </c>
      <c r="R43" s="922" t="s">
        <v>1160</v>
      </c>
      <c r="S43" s="922" t="s">
        <v>1160</v>
      </c>
    </row>
    <row r="44" spans="1:19" s="362" customFormat="1" ht="11.5">
      <c r="A44" s="692">
        <v>30</v>
      </c>
      <c r="B44" s="693" t="s">
        <v>1169</v>
      </c>
      <c r="C44" s="922" t="s">
        <v>1160</v>
      </c>
      <c r="D44" s="922" t="s">
        <v>1147</v>
      </c>
      <c r="E44" s="922" t="s">
        <v>1147</v>
      </c>
      <c r="F44" s="922" t="s">
        <v>1147</v>
      </c>
      <c r="G44" s="922" t="s">
        <v>1147</v>
      </c>
      <c r="H44" s="922" t="s">
        <v>1147</v>
      </c>
      <c r="I44" s="922" t="s">
        <v>1147</v>
      </c>
      <c r="J44" s="1106" t="s">
        <v>1147</v>
      </c>
      <c r="K44" s="1082" t="s">
        <v>1160</v>
      </c>
      <c r="L44" s="922" t="s">
        <v>1160</v>
      </c>
      <c r="M44" s="922" t="s">
        <v>1160</v>
      </c>
      <c r="N44" s="922" t="s">
        <v>1160</v>
      </c>
      <c r="O44" s="922" t="s">
        <v>1160</v>
      </c>
      <c r="P44" s="1082" t="s">
        <v>1160</v>
      </c>
      <c r="Q44" s="922" t="s">
        <v>1160</v>
      </c>
      <c r="R44" s="922" t="s">
        <v>1160</v>
      </c>
      <c r="S44" s="922" t="s">
        <v>1160</v>
      </c>
    </row>
    <row r="45" spans="1:19" s="362" customFormat="1" ht="11.5">
      <c r="A45" s="692">
        <v>31</v>
      </c>
      <c r="B45" s="693" t="s">
        <v>1170</v>
      </c>
      <c r="C45" s="922" t="s">
        <v>1160</v>
      </c>
      <c r="D45" s="922" t="s">
        <v>1160</v>
      </c>
      <c r="E45" s="922" t="s">
        <v>1160</v>
      </c>
      <c r="F45" s="922" t="s">
        <v>1160</v>
      </c>
      <c r="G45" s="922" t="s">
        <v>1160</v>
      </c>
      <c r="H45" s="922" t="s">
        <v>1160</v>
      </c>
      <c r="I45" s="922" t="s">
        <v>1160</v>
      </c>
      <c r="J45" s="1106" t="s">
        <v>1160</v>
      </c>
      <c r="K45" s="1082" t="s">
        <v>1160</v>
      </c>
      <c r="L45" s="922" t="s">
        <v>1160</v>
      </c>
      <c r="M45" s="922" t="s">
        <v>1160</v>
      </c>
      <c r="N45" s="922" t="s">
        <v>1160</v>
      </c>
      <c r="O45" s="922" t="s">
        <v>1160</v>
      </c>
      <c r="P45" s="1082" t="s">
        <v>1160</v>
      </c>
      <c r="Q45" s="922" t="s">
        <v>1160</v>
      </c>
      <c r="R45" s="922" t="s">
        <v>1160</v>
      </c>
      <c r="S45" s="922" t="s">
        <v>1160</v>
      </c>
    </row>
    <row r="46" spans="1:19" s="362" customFormat="1" ht="11.5">
      <c r="A46" s="692">
        <v>32</v>
      </c>
      <c r="B46" s="693" t="s">
        <v>1171</v>
      </c>
      <c r="C46" s="922" t="s">
        <v>1160</v>
      </c>
      <c r="D46" s="922" t="s">
        <v>1160</v>
      </c>
      <c r="E46" s="922" t="s">
        <v>1160</v>
      </c>
      <c r="F46" s="922" t="s">
        <v>1160</v>
      </c>
      <c r="G46" s="922" t="s">
        <v>1160</v>
      </c>
      <c r="H46" s="922" t="s">
        <v>1160</v>
      </c>
      <c r="I46" s="922" t="s">
        <v>1160</v>
      </c>
      <c r="J46" s="1106" t="s">
        <v>1160</v>
      </c>
      <c r="K46" s="1082" t="s">
        <v>1160</v>
      </c>
      <c r="L46" s="922" t="s">
        <v>1160</v>
      </c>
      <c r="M46" s="922" t="s">
        <v>1160</v>
      </c>
      <c r="N46" s="922" t="s">
        <v>1160</v>
      </c>
      <c r="O46" s="922" t="s">
        <v>1160</v>
      </c>
      <c r="P46" s="1082" t="s">
        <v>1160</v>
      </c>
      <c r="Q46" s="922" t="s">
        <v>1160</v>
      </c>
      <c r="R46" s="922" t="s">
        <v>1160</v>
      </c>
      <c r="S46" s="922" t="s">
        <v>1160</v>
      </c>
    </row>
    <row r="47" spans="1:19" s="362" customFormat="1" ht="11.5">
      <c r="A47" s="692">
        <v>33</v>
      </c>
      <c r="B47" s="693" t="s">
        <v>1172</v>
      </c>
      <c r="C47" s="922" t="s">
        <v>1160</v>
      </c>
      <c r="D47" s="922" t="s">
        <v>1160</v>
      </c>
      <c r="E47" s="922" t="s">
        <v>1160</v>
      </c>
      <c r="F47" s="922" t="s">
        <v>1160</v>
      </c>
      <c r="G47" s="922" t="s">
        <v>1160</v>
      </c>
      <c r="H47" s="922" t="s">
        <v>1160</v>
      </c>
      <c r="I47" s="922" t="s">
        <v>1160</v>
      </c>
      <c r="J47" s="1106" t="s">
        <v>1160</v>
      </c>
      <c r="K47" s="1082" t="s">
        <v>1160</v>
      </c>
      <c r="L47" s="922" t="s">
        <v>1160</v>
      </c>
      <c r="M47" s="922" t="s">
        <v>1160</v>
      </c>
      <c r="N47" s="922" t="s">
        <v>1160</v>
      </c>
      <c r="O47" s="922" t="s">
        <v>1160</v>
      </c>
      <c r="P47" s="1082" t="s">
        <v>1160</v>
      </c>
      <c r="Q47" s="922" t="s">
        <v>1160</v>
      </c>
      <c r="R47" s="922" t="s">
        <v>1160</v>
      </c>
      <c r="S47" s="922" t="s">
        <v>1160</v>
      </c>
    </row>
    <row r="48" spans="1:19" s="362" customFormat="1" ht="11.5">
      <c r="A48" s="692">
        <v>34</v>
      </c>
      <c r="B48" s="693" t="s">
        <v>1173</v>
      </c>
      <c r="C48" s="922" t="s">
        <v>1160</v>
      </c>
      <c r="D48" s="922" t="s">
        <v>1160</v>
      </c>
      <c r="E48" s="922" t="s">
        <v>1160</v>
      </c>
      <c r="F48" s="922" t="s">
        <v>1160</v>
      </c>
      <c r="G48" s="922" t="s">
        <v>1160</v>
      </c>
      <c r="H48" s="922" t="s">
        <v>1160</v>
      </c>
      <c r="I48" s="922" t="s">
        <v>1160</v>
      </c>
      <c r="J48" s="1106" t="s">
        <v>1160</v>
      </c>
      <c r="K48" s="1082" t="s">
        <v>1160</v>
      </c>
      <c r="L48" s="922" t="s">
        <v>1160</v>
      </c>
      <c r="M48" s="922" t="s">
        <v>1160</v>
      </c>
      <c r="N48" s="922" t="s">
        <v>1160</v>
      </c>
      <c r="O48" s="922" t="s">
        <v>1160</v>
      </c>
      <c r="P48" s="1082" t="s">
        <v>1160</v>
      </c>
      <c r="Q48" s="922" t="s">
        <v>1160</v>
      </c>
      <c r="R48" s="922" t="s">
        <v>1160</v>
      </c>
      <c r="S48" s="922" t="s">
        <v>1160</v>
      </c>
    </row>
    <row r="49" spans="1:19" s="362" customFormat="1" ht="11.5">
      <c r="A49" s="692" t="s">
        <v>1174</v>
      </c>
      <c r="B49" s="693" t="s">
        <v>1175</v>
      </c>
      <c r="C49" s="921" t="s">
        <v>1176</v>
      </c>
      <c r="D49" s="921" t="s">
        <v>1176</v>
      </c>
      <c r="E49" s="921" t="s">
        <v>1176</v>
      </c>
      <c r="F49" s="921" t="s">
        <v>1176</v>
      </c>
      <c r="G49" s="921" t="s">
        <v>1176</v>
      </c>
      <c r="H49" s="921" t="s">
        <v>1176</v>
      </c>
      <c r="I49" s="921" t="s">
        <v>1176</v>
      </c>
      <c r="J49" s="1109" t="s">
        <v>1176</v>
      </c>
      <c r="K49" s="1081"/>
      <c r="L49" s="921"/>
      <c r="M49" s="921"/>
      <c r="N49" s="921"/>
      <c r="O49" s="921"/>
      <c r="P49" s="1081"/>
      <c r="Q49" s="921"/>
      <c r="R49" s="921"/>
      <c r="S49" s="921"/>
    </row>
    <row r="50" spans="1:19" s="362" customFormat="1" ht="23">
      <c r="A50" s="692" t="s">
        <v>1177</v>
      </c>
      <c r="B50" s="693" t="s">
        <v>1178</v>
      </c>
      <c r="C50" s="922" t="s">
        <v>1179</v>
      </c>
      <c r="D50" s="922" t="s">
        <v>1180</v>
      </c>
      <c r="E50" s="922" t="s">
        <v>1180</v>
      </c>
      <c r="F50" s="922" t="s">
        <v>1180</v>
      </c>
      <c r="G50" s="922" t="s">
        <v>1180</v>
      </c>
      <c r="H50" s="922" t="s">
        <v>1180</v>
      </c>
      <c r="I50" s="922" t="s">
        <v>1180</v>
      </c>
      <c r="J50" s="1106" t="s">
        <v>1180</v>
      </c>
      <c r="K50" s="1082"/>
      <c r="L50" s="922"/>
      <c r="M50" s="922"/>
      <c r="N50" s="922"/>
      <c r="O50" s="922"/>
      <c r="P50" s="1082"/>
      <c r="Q50" s="922"/>
      <c r="R50" s="922"/>
      <c r="S50" s="922"/>
    </row>
    <row r="51" spans="1:19" s="701" customFormat="1" ht="23">
      <c r="A51" s="699">
        <v>35</v>
      </c>
      <c r="B51" s="700" t="s">
        <v>1181</v>
      </c>
      <c r="C51" s="930" t="s">
        <v>1182</v>
      </c>
      <c r="D51" s="930" t="s">
        <v>1183</v>
      </c>
      <c r="E51" s="930" t="s">
        <v>1183</v>
      </c>
      <c r="F51" s="930" t="s">
        <v>1183</v>
      </c>
      <c r="G51" s="930" t="s">
        <v>1183</v>
      </c>
      <c r="H51" s="932" t="s">
        <v>1183</v>
      </c>
      <c r="I51" s="932" t="s">
        <v>1183</v>
      </c>
      <c r="J51" s="1111" t="s">
        <v>1183</v>
      </c>
      <c r="K51" s="1100" t="s">
        <v>1951</v>
      </c>
      <c r="L51" s="932" t="s">
        <v>1951</v>
      </c>
      <c r="M51" s="932" t="s">
        <v>1951</v>
      </c>
      <c r="N51" s="1099" t="s">
        <v>1951</v>
      </c>
      <c r="O51" s="1099" t="s">
        <v>1951</v>
      </c>
      <c r="P51" s="1100" t="s">
        <v>1951</v>
      </c>
      <c r="Q51" s="1099" t="s">
        <v>1951</v>
      </c>
      <c r="R51" s="1099" t="s">
        <v>1951</v>
      </c>
      <c r="S51" s="1099" t="s">
        <v>1951</v>
      </c>
    </row>
    <row r="52" spans="1:19" s="362" customFormat="1" ht="11.5">
      <c r="A52" s="694">
        <v>36</v>
      </c>
      <c r="B52" s="695" t="s">
        <v>1184</v>
      </c>
      <c r="C52" s="930" t="s">
        <v>1160</v>
      </c>
      <c r="D52" s="930" t="s">
        <v>1147</v>
      </c>
      <c r="E52" s="930" t="s">
        <v>1147</v>
      </c>
      <c r="F52" s="930" t="s">
        <v>1147</v>
      </c>
      <c r="G52" s="930" t="s">
        <v>1147</v>
      </c>
      <c r="H52" s="932" t="s">
        <v>1147</v>
      </c>
      <c r="I52" s="932" t="s">
        <v>1147</v>
      </c>
      <c r="J52" s="1111" t="s">
        <v>1147</v>
      </c>
      <c r="K52" s="1100"/>
      <c r="L52" s="932"/>
      <c r="M52" s="932"/>
      <c r="N52" s="1099"/>
      <c r="O52" s="1099"/>
      <c r="P52" s="1100"/>
      <c r="Q52" s="1099"/>
      <c r="R52" s="1099"/>
      <c r="S52" s="1099"/>
    </row>
    <row r="53" spans="1:19" s="702" customFormat="1" ht="11.5">
      <c r="A53" s="692">
        <v>37</v>
      </c>
      <c r="B53" s="693" t="s">
        <v>1185</v>
      </c>
      <c r="C53" s="922" t="s">
        <v>1160</v>
      </c>
      <c r="D53" s="922" t="s">
        <v>1160</v>
      </c>
      <c r="E53" s="922" t="s">
        <v>1160</v>
      </c>
      <c r="F53" s="922" t="s">
        <v>1160</v>
      </c>
      <c r="G53" s="922" t="s">
        <v>1160</v>
      </c>
      <c r="H53" s="922" t="s">
        <v>1160</v>
      </c>
      <c r="I53" s="922" t="s">
        <v>1160</v>
      </c>
      <c r="J53" s="1106" t="s">
        <v>1160</v>
      </c>
      <c r="K53" s="1082"/>
      <c r="L53" s="922"/>
      <c r="M53" s="922"/>
      <c r="N53" s="922"/>
      <c r="O53" s="1102"/>
      <c r="P53" s="1082"/>
      <c r="Q53" s="922"/>
      <c r="R53" s="922"/>
      <c r="S53" s="922"/>
    </row>
    <row r="54" spans="1:19" s="525" customFormat="1" ht="101.5">
      <c r="A54" s="694" t="s">
        <v>1186</v>
      </c>
      <c r="B54" s="695" t="s">
        <v>1187</v>
      </c>
      <c r="C54" s="931" t="s">
        <v>1188</v>
      </c>
      <c r="D54" s="931" t="s">
        <v>1189</v>
      </c>
      <c r="E54" s="931" t="s">
        <v>1189</v>
      </c>
      <c r="F54" s="931" t="s">
        <v>1190</v>
      </c>
      <c r="G54" s="931" t="s">
        <v>1191</v>
      </c>
      <c r="H54" s="931" t="s">
        <v>1192</v>
      </c>
      <c r="I54" s="934" t="s">
        <v>1523</v>
      </c>
      <c r="J54" s="1112" t="s">
        <v>1524</v>
      </c>
      <c r="K54" s="1101" t="s">
        <v>1963</v>
      </c>
      <c r="L54" s="934" t="s">
        <v>1964</v>
      </c>
      <c r="M54" s="934" t="s">
        <v>1965</v>
      </c>
      <c r="N54" s="934" t="s">
        <v>1966</v>
      </c>
      <c r="O54" s="934" t="s">
        <v>1967</v>
      </c>
      <c r="P54" s="1101" t="s">
        <v>1968</v>
      </c>
      <c r="Q54" s="934" t="s">
        <v>1969</v>
      </c>
      <c r="R54" s="934" t="s">
        <v>1970</v>
      </c>
      <c r="S54" s="934" t="s">
        <v>1971</v>
      </c>
    </row>
    <row r="55" spans="1:19" s="362" customFormat="1" ht="11.5">
      <c r="A55" s="703"/>
      <c r="B55" s="689"/>
      <c r="C55" s="689"/>
      <c r="D55" s="689"/>
      <c r="E55" s="689"/>
      <c r="F55" s="689"/>
      <c r="G55" s="689"/>
      <c r="H55" s="689"/>
      <c r="I55" s="689"/>
      <c r="J55" s="689"/>
    </row>
    <row r="56" spans="1:19">
      <c r="A56" s="625"/>
    </row>
    <row r="57" spans="1:19">
      <c r="A57" s="626"/>
    </row>
    <row r="58" spans="1:19">
      <c r="A58" s="626"/>
    </row>
    <row r="59" spans="1:19">
      <c r="A59" s="626"/>
    </row>
    <row r="60" spans="1:19">
      <c r="A60" s="626"/>
    </row>
  </sheetData>
  <mergeCells count="41">
    <mergeCell ref="J29:J30"/>
    <mergeCell ref="F29:F30"/>
    <mergeCell ref="G29:G30"/>
    <mergeCell ref="H29:H30"/>
    <mergeCell ref="I29:I30"/>
    <mergeCell ref="A29:A30"/>
    <mergeCell ref="B29:B30"/>
    <mergeCell ref="C29:C30"/>
    <mergeCell ref="D29:D30"/>
    <mergeCell ref="E29:E30"/>
    <mergeCell ref="A5:B5"/>
    <mergeCell ref="A25:A26"/>
    <mergeCell ref="B25:B26"/>
    <mergeCell ref="C25:C26"/>
    <mergeCell ref="D25:D26"/>
    <mergeCell ref="C5:J5"/>
    <mergeCell ref="J25:J26"/>
    <mergeCell ref="E25:E26"/>
    <mergeCell ref="F25:F26"/>
    <mergeCell ref="G25:G26"/>
    <mergeCell ref="H25:H26"/>
    <mergeCell ref="I25:I26"/>
    <mergeCell ref="P29:P30"/>
    <mergeCell ref="Q29:Q30"/>
    <mergeCell ref="R29:R30"/>
    <mergeCell ref="S29:S30"/>
    <mergeCell ref="K25:K26"/>
    <mergeCell ref="L25:L26"/>
    <mergeCell ref="M25:M26"/>
    <mergeCell ref="N25:N26"/>
    <mergeCell ref="O25:O26"/>
    <mergeCell ref="K29:K30"/>
    <mergeCell ref="L29:L30"/>
    <mergeCell ref="M29:M30"/>
    <mergeCell ref="N29:N30"/>
    <mergeCell ref="O29:O30"/>
    <mergeCell ref="K5:S5"/>
    <mergeCell ref="P25:P26"/>
    <mergeCell ref="Q25:Q26"/>
    <mergeCell ref="R25:R26"/>
    <mergeCell ref="S25:S26"/>
  </mergeCells>
  <hyperlinks>
    <hyperlink ref="L3" location="Index!A1" display="Index" xr:uid="{A95C0696-5845-476C-BF39-74565CBE7CCB}"/>
    <hyperlink ref="D54" r:id="rId1" location="vikjandi" display="https://wwwv2.arionbanki.is/bankinn/fjarfestatengsl/skuldabrefafjarfestar/endanlegir-skilmalar/ - vikjandi" xr:uid="{21BE18E3-85F1-4389-9FA9-76A078524851}"/>
    <hyperlink ref="E54" r:id="rId2" location="vikjandi" display="https://wwwv2.arionbanki.is/bankinn/fjarfestatengsl/skuldabrefafjarfestar/endanlegir-skilmalar/ - vikjandi" xr:uid="{D20EBB64-4C9D-497E-9B9D-C9B9F5A7DFB1}"/>
    <hyperlink ref="J54" r:id="rId3" xr:uid="{F6D0A3AA-DD15-49E1-8BDB-0716E6F0527A}"/>
    <hyperlink ref="I54" r:id="rId4" xr:uid="{1B69CAC6-F631-4005-9B5D-5694FCF16C92}"/>
    <hyperlink ref="K54" r:id="rId5" xr:uid="{C29D8DD8-5C18-4AF7-979B-925530C72545}"/>
    <hyperlink ref="L54" r:id="rId6" xr:uid="{3D132735-74F9-47FF-B0F6-554E3880B667}"/>
    <hyperlink ref="M54" r:id="rId7" xr:uid="{422811E0-9F1E-423B-81BD-88711125A01E}"/>
    <hyperlink ref="N54" r:id="rId8" xr:uid="{01196262-BB58-4ECC-9550-623D0E80F08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AB4"/>
  </sheetPr>
  <dimension ref="A1:H128"/>
  <sheetViews>
    <sheetView showGridLines="0" zoomScaleNormal="100" workbookViewId="0"/>
  </sheetViews>
  <sheetFormatPr defaultColWidth="8.81640625" defaultRowHeight="12"/>
  <cols>
    <col min="1" max="1" width="8.36328125" style="66" customWidth="1"/>
    <col min="2" max="2" width="99.7265625" style="88" customWidth="1"/>
    <col min="3" max="3" width="21.36328125" style="88" customWidth="1"/>
    <col min="4" max="4" width="28.81640625" style="88" customWidth="1"/>
    <col min="5" max="5" width="5.6328125" style="111" customWidth="1"/>
    <col min="6" max="16384" width="8.81640625" style="88"/>
  </cols>
  <sheetData>
    <row r="1" spans="1:8" ht="13">
      <c r="A1" s="608" t="s">
        <v>265</v>
      </c>
      <c r="B1" s="100"/>
      <c r="C1" s="100"/>
      <c r="D1" s="100"/>
      <c r="E1" s="101"/>
      <c r="F1" s="100"/>
      <c r="G1" s="100"/>
      <c r="H1" s="100"/>
    </row>
    <row r="2" spans="1:8">
      <c r="A2" s="25"/>
      <c r="B2" s="100"/>
      <c r="C2" s="100"/>
      <c r="D2" s="100"/>
      <c r="E2" s="101"/>
      <c r="F2" s="100"/>
      <c r="G2" s="100"/>
      <c r="H2" s="100"/>
    </row>
    <row r="3" spans="1:8">
      <c r="A3" s="102"/>
      <c r="B3" s="100"/>
      <c r="C3" s="103" t="s">
        <v>44</v>
      </c>
      <c r="D3" s="103" t="s">
        <v>45</v>
      </c>
      <c r="E3" s="101"/>
      <c r="F3" s="100"/>
      <c r="G3" s="100"/>
      <c r="H3" s="100"/>
    </row>
    <row r="4" spans="1:8" ht="63" customHeight="1">
      <c r="A4" s="1146" t="s">
        <v>1536</v>
      </c>
      <c r="B4" s="1146"/>
      <c r="C4" s="124" t="s">
        <v>144</v>
      </c>
      <c r="D4" s="124" t="s">
        <v>909</v>
      </c>
      <c r="E4" s="101"/>
      <c r="F4" s="89" t="s">
        <v>282</v>
      </c>
      <c r="G4" s="100"/>
      <c r="H4" s="100"/>
    </row>
    <row r="5" spans="1:8" s="105" customFormat="1" ht="15.75" customHeight="1">
      <c r="A5" s="1157" t="s">
        <v>145</v>
      </c>
      <c r="B5" s="1157"/>
      <c r="C5" s="1157"/>
      <c r="D5" s="1157"/>
      <c r="E5" s="104"/>
      <c r="F5" s="104"/>
      <c r="G5" s="104"/>
      <c r="H5" s="104"/>
    </row>
    <row r="6" spans="1:8" ht="15.75" customHeight="1">
      <c r="A6" s="106">
        <v>1</v>
      </c>
      <c r="B6" s="107" t="s">
        <v>146</v>
      </c>
      <c r="C6" s="938">
        <v>10634</v>
      </c>
      <c r="D6" s="939" t="s">
        <v>1642</v>
      </c>
      <c r="E6" s="101"/>
      <c r="F6" s="100"/>
      <c r="G6" s="100"/>
      <c r="H6" s="100"/>
    </row>
    <row r="7" spans="1:8" ht="15.75" customHeight="1">
      <c r="A7" s="106"/>
      <c r="B7" s="107" t="s">
        <v>147</v>
      </c>
      <c r="C7" s="938"/>
      <c r="D7" s="940"/>
      <c r="E7" s="101"/>
      <c r="F7" s="100"/>
      <c r="G7" s="100"/>
      <c r="H7" s="100"/>
    </row>
    <row r="8" spans="1:8" ht="15.75" customHeight="1">
      <c r="A8" s="106"/>
      <c r="B8" s="107" t="s">
        <v>148</v>
      </c>
      <c r="C8" s="938"/>
      <c r="D8" s="940"/>
      <c r="E8" s="101"/>
      <c r="F8" s="100"/>
      <c r="G8" s="100"/>
      <c r="H8" s="100"/>
    </row>
    <row r="9" spans="1:8" ht="15.75" customHeight="1">
      <c r="A9" s="106"/>
      <c r="B9" s="107" t="s">
        <v>149</v>
      </c>
      <c r="C9" s="938"/>
      <c r="D9" s="940"/>
      <c r="E9" s="101"/>
      <c r="F9" s="100"/>
      <c r="G9" s="100"/>
      <c r="H9" s="100"/>
    </row>
    <row r="10" spans="1:8" ht="15.75" customHeight="1">
      <c r="A10" s="106">
        <v>2</v>
      </c>
      <c r="B10" s="107" t="s">
        <v>150</v>
      </c>
      <c r="C10" s="938">
        <v>150127</v>
      </c>
      <c r="D10" s="939" t="s">
        <v>1643</v>
      </c>
      <c r="E10" s="101"/>
      <c r="F10" s="100"/>
      <c r="G10" s="100"/>
      <c r="H10" s="100"/>
    </row>
    <row r="11" spans="1:8" ht="15.75" customHeight="1">
      <c r="A11" s="106">
        <v>3</v>
      </c>
      <c r="B11" s="107" t="s">
        <v>151</v>
      </c>
      <c r="C11" s="938">
        <v>12283</v>
      </c>
      <c r="D11" s="939" t="s">
        <v>1644</v>
      </c>
      <c r="E11" s="101"/>
      <c r="F11" s="100"/>
      <c r="G11" s="100"/>
      <c r="H11" s="110"/>
    </row>
    <row r="12" spans="1:8" ht="15.75" customHeight="1">
      <c r="A12" s="106" t="s">
        <v>152</v>
      </c>
      <c r="B12" s="107" t="s">
        <v>153</v>
      </c>
      <c r="C12" s="938"/>
      <c r="D12" s="940"/>
      <c r="E12" s="101"/>
      <c r="F12" s="100"/>
      <c r="G12" s="100"/>
      <c r="H12" s="100"/>
    </row>
    <row r="13" spans="1:8" ht="23">
      <c r="A13" s="106">
        <v>4</v>
      </c>
      <c r="B13" s="107" t="s">
        <v>154</v>
      </c>
      <c r="C13" s="938"/>
      <c r="D13" s="940"/>
      <c r="E13" s="101"/>
      <c r="F13" s="100"/>
      <c r="G13" s="100"/>
      <c r="H13" s="100"/>
    </row>
    <row r="14" spans="1:8" ht="15.75" customHeight="1">
      <c r="A14" s="106">
        <v>5</v>
      </c>
      <c r="B14" s="107" t="s">
        <v>155</v>
      </c>
      <c r="C14" s="938"/>
      <c r="D14" s="940"/>
    </row>
    <row r="15" spans="1:8" ht="15.75" customHeight="1">
      <c r="A15" s="106" t="s">
        <v>156</v>
      </c>
      <c r="B15" s="150" t="s">
        <v>157</v>
      </c>
      <c r="C15" s="941">
        <v>12877</v>
      </c>
      <c r="D15" s="939" t="s">
        <v>1645</v>
      </c>
    </row>
    <row r="16" spans="1:8" ht="15.75" customHeight="1">
      <c r="A16" s="127">
        <v>6</v>
      </c>
      <c r="B16" s="128" t="s">
        <v>158</v>
      </c>
      <c r="C16" s="942">
        <f>SUM(C6,C10,C11,C15)</f>
        <v>185921</v>
      </c>
      <c r="D16" s="130"/>
    </row>
    <row r="17" spans="1:8" s="105" customFormat="1" ht="15.75" customHeight="1">
      <c r="A17" s="1157" t="s">
        <v>159</v>
      </c>
      <c r="B17" s="1157"/>
      <c r="C17" s="1157"/>
      <c r="D17" s="1157"/>
      <c r="E17" s="104"/>
      <c r="F17" s="104"/>
      <c r="G17" s="104"/>
      <c r="H17" s="104"/>
    </row>
    <row r="18" spans="1:8" ht="15.75" customHeight="1">
      <c r="A18" s="106">
        <v>7</v>
      </c>
      <c r="B18" s="113" t="s">
        <v>160</v>
      </c>
      <c r="C18" s="108">
        <v>-227</v>
      </c>
      <c r="D18" s="109"/>
    </row>
    <row r="19" spans="1:8" ht="15.75" customHeight="1">
      <c r="A19" s="106">
        <v>8</v>
      </c>
      <c r="B19" s="113" t="s">
        <v>161</v>
      </c>
      <c r="C19" s="108">
        <v>-7211</v>
      </c>
      <c r="D19" s="103" t="s">
        <v>1646</v>
      </c>
    </row>
    <row r="20" spans="1:8" ht="15.75" customHeight="1">
      <c r="A20" s="106">
        <v>9</v>
      </c>
      <c r="B20" s="113" t="s">
        <v>61</v>
      </c>
      <c r="C20" s="108"/>
      <c r="D20" s="109"/>
    </row>
    <row r="21" spans="1:8" ht="23">
      <c r="A21" s="106">
        <v>10</v>
      </c>
      <c r="B21" s="113" t="s">
        <v>162</v>
      </c>
      <c r="C21" s="108"/>
      <c r="D21" s="109"/>
    </row>
    <row r="22" spans="1:8">
      <c r="A22" s="106">
        <v>11</v>
      </c>
      <c r="B22" s="113" t="s">
        <v>163</v>
      </c>
      <c r="C22" s="108"/>
      <c r="D22" s="109"/>
    </row>
    <row r="23" spans="1:8" ht="15.75" customHeight="1">
      <c r="A23" s="106">
        <v>12</v>
      </c>
      <c r="B23" s="113" t="s">
        <v>164</v>
      </c>
      <c r="C23" s="108"/>
      <c r="D23" s="109"/>
    </row>
    <row r="24" spans="1:8" ht="15.75" customHeight="1">
      <c r="A24" s="106">
        <v>13</v>
      </c>
      <c r="B24" s="113" t="s">
        <v>165</v>
      </c>
      <c r="C24" s="108"/>
      <c r="D24" s="109"/>
    </row>
    <row r="25" spans="1:8">
      <c r="A25" s="106">
        <v>14</v>
      </c>
      <c r="B25" s="113" t="s">
        <v>166</v>
      </c>
      <c r="C25" s="108"/>
      <c r="D25" s="109"/>
    </row>
    <row r="26" spans="1:8" ht="15.75" customHeight="1">
      <c r="A26" s="106">
        <v>15</v>
      </c>
      <c r="B26" s="113" t="s">
        <v>167</v>
      </c>
      <c r="C26" s="108"/>
      <c r="D26" s="109"/>
    </row>
    <row r="27" spans="1:8">
      <c r="A27" s="106">
        <v>16</v>
      </c>
      <c r="B27" s="113" t="s">
        <v>168</v>
      </c>
      <c r="C27" s="108"/>
      <c r="D27" s="109"/>
    </row>
    <row r="28" spans="1:8" ht="23">
      <c r="A28" s="106">
        <v>17</v>
      </c>
      <c r="B28" s="113" t="s">
        <v>169</v>
      </c>
      <c r="C28" s="108"/>
      <c r="D28" s="109"/>
    </row>
    <row r="29" spans="1:8" ht="34.5">
      <c r="A29" s="106">
        <v>18</v>
      </c>
      <c r="B29" s="113" t="s">
        <v>170</v>
      </c>
      <c r="C29" s="108"/>
      <c r="D29" s="109"/>
    </row>
    <row r="30" spans="1:8" ht="23">
      <c r="A30" s="106">
        <v>19</v>
      </c>
      <c r="B30" s="113" t="s">
        <v>171</v>
      </c>
      <c r="C30" s="108"/>
      <c r="D30" s="109"/>
    </row>
    <row r="31" spans="1:8" ht="15.75" customHeight="1">
      <c r="A31" s="106">
        <v>20</v>
      </c>
      <c r="B31" s="113" t="s">
        <v>61</v>
      </c>
      <c r="C31" s="108"/>
      <c r="D31" s="109"/>
      <c r="E31" s="101"/>
    </row>
    <row r="32" spans="1:8">
      <c r="A32" s="106" t="s">
        <v>172</v>
      </c>
      <c r="B32" s="113" t="s">
        <v>173</v>
      </c>
      <c r="C32" s="108"/>
      <c r="D32" s="109"/>
      <c r="E32" s="101"/>
    </row>
    <row r="33" spans="1:8" ht="15.75" customHeight="1">
      <c r="A33" s="106" t="s">
        <v>174</v>
      </c>
      <c r="B33" s="113" t="s">
        <v>175</v>
      </c>
      <c r="C33" s="108"/>
      <c r="D33" s="109"/>
      <c r="E33" s="101"/>
    </row>
    <row r="34" spans="1:8" ht="15.75" customHeight="1">
      <c r="A34" s="106" t="s">
        <v>176</v>
      </c>
      <c r="B34" s="109" t="s">
        <v>836</v>
      </c>
      <c r="C34" s="108"/>
      <c r="D34" s="109"/>
      <c r="E34" s="101"/>
    </row>
    <row r="35" spans="1:8" ht="15.75" customHeight="1">
      <c r="A35" s="106" t="s">
        <v>177</v>
      </c>
      <c r="B35" s="113" t="s">
        <v>178</v>
      </c>
      <c r="C35" s="108"/>
      <c r="D35" s="109"/>
      <c r="E35" s="101"/>
    </row>
    <row r="36" spans="1:8" ht="23">
      <c r="A36" s="106">
        <v>21</v>
      </c>
      <c r="B36" s="113" t="s">
        <v>908</v>
      </c>
      <c r="C36" s="108"/>
      <c r="D36" s="109"/>
      <c r="E36" s="101"/>
    </row>
    <row r="37" spans="1:8" ht="15.75" customHeight="1">
      <c r="A37" s="106">
        <v>22</v>
      </c>
      <c r="B37" s="113" t="s">
        <v>179</v>
      </c>
      <c r="C37" s="108"/>
      <c r="D37" s="109"/>
      <c r="E37" s="101"/>
    </row>
    <row r="38" spans="1:8" ht="23">
      <c r="A38" s="106">
        <v>23</v>
      </c>
      <c r="B38" s="113" t="s">
        <v>180</v>
      </c>
      <c r="C38" s="108"/>
      <c r="D38" s="109"/>
      <c r="E38" s="101"/>
    </row>
    <row r="39" spans="1:8" ht="15.75" customHeight="1">
      <c r="A39" s="106">
        <v>24</v>
      </c>
      <c r="B39" s="113" t="s">
        <v>61</v>
      </c>
      <c r="C39" s="108"/>
      <c r="D39" s="109"/>
      <c r="E39" s="101"/>
    </row>
    <row r="40" spans="1:8" ht="15.75" customHeight="1">
      <c r="A40" s="106">
        <v>25</v>
      </c>
      <c r="B40" s="113" t="s">
        <v>181</v>
      </c>
      <c r="C40" s="108"/>
      <c r="D40" s="109"/>
      <c r="E40" s="101"/>
    </row>
    <row r="41" spans="1:8" ht="15.75" customHeight="1">
      <c r="A41" s="106" t="s">
        <v>182</v>
      </c>
      <c r="B41" s="113" t="s">
        <v>183</v>
      </c>
      <c r="C41" s="108"/>
      <c r="D41" s="109"/>
      <c r="E41" s="101"/>
    </row>
    <row r="42" spans="1:8" ht="23">
      <c r="A42" s="106" t="s">
        <v>184</v>
      </c>
      <c r="B42" s="113" t="s">
        <v>185</v>
      </c>
      <c r="C42" s="108"/>
      <c r="D42" s="109"/>
    </row>
    <row r="43" spans="1:8" ht="15.75" customHeight="1">
      <c r="A43" s="106">
        <v>26</v>
      </c>
      <c r="B43" s="113" t="s">
        <v>61</v>
      </c>
      <c r="C43" s="108"/>
      <c r="D43" s="109"/>
      <c r="E43" s="101"/>
    </row>
    <row r="44" spans="1:8">
      <c r="A44" s="106">
        <v>27</v>
      </c>
      <c r="B44" s="113" t="s">
        <v>266</v>
      </c>
      <c r="C44" s="108"/>
      <c r="D44" s="109"/>
      <c r="E44" s="114"/>
    </row>
    <row r="45" spans="1:8" ht="15.75" customHeight="1">
      <c r="A45" s="106" t="s">
        <v>186</v>
      </c>
      <c r="B45" s="131" t="s">
        <v>187</v>
      </c>
      <c r="C45" s="112">
        <v>952</v>
      </c>
      <c r="D45" s="132"/>
      <c r="E45" s="114"/>
    </row>
    <row r="46" spans="1:8" ht="15.75" customHeight="1">
      <c r="A46" s="127">
        <v>28</v>
      </c>
      <c r="B46" s="133" t="s">
        <v>188</v>
      </c>
      <c r="C46" s="943">
        <f>SUM(C18,C19,C45)</f>
        <v>-6486</v>
      </c>
      <c r="D46" s="134"/>
    </row>
    <row r="47" spans="1:8" ht="15.75" customHeight="1">
      <c r="A47" s="127">
        <v>29</v>
      </c>
      <c r="B47" s="128" t="s">
        <v>189</v>
      </c>
      <c r="C47" s="942">
        <f>C16+C46</f>
        <v>179435</v>
      </c>
      <c r="D47" s="135"/>
    </row>
    <row r="48" spans="1:8" s="105" customFormat="1" ht="15.75" customHeight="1">
      <c r="A48" s="1157" t="s">
        <v>190</v>
      </c>
      <c r="B48" s="1157"/>
      <c r="C48" s="1157"/>
      <c r="D48" s="1157"/>
      <c r="E48" s="104"/>
      <c r="F48" s="104"/>
      <c r="G48" s="104"/>
      <c r="H48" s="104"/>
    </row>
    <row r="49" spans="1:8" ht="15.75" customHeight="1">
      <c r="A49" s="106">
        <v>30</v>
      </c>
      <c r="B49" s="113" t="s">
        <v>191</v>
      </c>
      <c r="C49" s="108">
        <v>13217</v>
      </c>
      <c r="D49" s="103" t="s">
        <v>1647</v>
      </c>
    </row>
    <row r="50" spans="1:8" ht="15.75" customHeight="1">
      <c r="A50" s="106">
        <v>31</v>
      </c>
      <c r="B50" s="113" t="s">
        <v>192</v>
      </c>
      <c r="C50" s="108"/>
      <c r="D50" s="109"/>
    </row>
    <row r="51" spans="1:8" ht="15.75" customHeight="1">
      <c r="A51" s="106">
        <v>32</v>
      </c>
      <c r="B51" s="113" t="s">
        <v>193</v>
      </c>
      <c r="C51" s="108">
        <v>13217</v>
      </c>
      <c r="D51" s="103" t="s">
        <v>1647</v>
      </c>
    </row>
    <row r="52" spans="1:8">
      <c r="A52" s="106">
        <v>33</v>
      </c>
      <c r="B52" s="113" t="s">
        <v>194</v>
      </c>
      <c r="C52" s="108"/>
      <c r="D52" s="109"/>
    </row>
    <row r="53" spans="1:8">
      <c r="A53" s="106" t="s">
        <v>195</v>
      </c>
      <c r="B53" s="113" t="s">
        <v>196</v>
      </c>
      <c r="C53" s="108"/>
      <c r="D53" s="109"/>
    </row>
    <row r="54" spans="1:8">
      <c r="A54" s="106" t="s">
        <v>197</v>
      </c>
      <c r="B54" s="113" t="s">
        <v>198</v>
      </c>
      <c r="C54" s="108"/>
      <c r="D54" s="109"/>
    </row>
    <row r="55" spans="1:8" ht="23">
      <c r="A55" s="106">
        <v>34</v>
      </c>
      <c r="B55" s="113" t="s">
        <v>199</v>
      </c>
      <c r="C55" s="108">
        <v>117</v>
      </c>
      <c r="D55" s="103" t="s">
        <v>1648</v>
      </c>
    </row>
    <row r="56" spans="1:8" ht="15.75" customHeight="1">
      <c r="A56" s="136">
        <v>35</v>
      </c>
      <c r="B56" s="131" t="s">
        <v>200</v>
      </c>
      <c r="C56" s="138"/>
      <c r="D56" s="137"/>
    </row>
    <row r="57" spans="1:8" ht="15.75" customHeight="1">
      <c r="A57" s="139">
        <v>36</v>
      </c>
      <c r="B57" s="95" t="s">
        <v>201</v>
      </c>
      <c r="C57" s="943">
        <f>SUM(C49,C55)</f>
        <v>13334</v>
      </c>
      <c r="D57" s="130"/>
    </row>
    <row r="58" spans="1:8" s="105" customFormat="1" ht="15.75" customHeight="1">
      <c r="A58" s="1157" t="s">
        <v>202</v>
      </c>
      <c r="B58" s="1157"/>
      <c r="C58" s="1157"/>
      <c r="D58" s="1157"/>
      <c r="E58" s="104"/>
      <c r="F58" s="104"/>
      <c r="G58" s="104"/>
      <c r="H58" s="104"/>
    </row>
    <row r="59" spans="1:8">
      <c r="A59" s="106">
        <v>37</v>
      </c>
      <c r="B59" s="113" t="s">
        <v>203</v>
      </c>
      <c r="C59" s="115"/>
      <c r="D59" s="109"/>
    </row>
    <row r="60" spans="1:8" ht="23">
      <c r="A60" s="106">
        <v>38</v>
      </c>
      <c r="B60" s="113" t="s">
        <v>204</v>
      </c>
      <c r="C60" s="115"/>
      <c r="D60" s="109"/>
    </row>
    <row r="61" spans="1:8" ht="23">
      <c r="A61" s="106">
        <v>39</v>
      </c>
      <c r="B61" s="113" t="s">
        <v>205</v>
      </c>
      <c r="C61" s="115"/>
      <c r="D61" s="109"/>
    </row>
    <row r="62" spans="1:8" ht="23">
      <c r="A62" s="106">
        <v>40</v>
      </c>
      <c r="B62" s="113" t="s">
        <v>206</v>
      </c>
      <c r="C62" s="115"/>
      <c r="D62" s="109"/>
    </row>
    <row r="63" spans="1:8" ht="15.75" customHeight="1">
      <c r="A63" s="106">
        <v>41</v>
      </c>
      <c r="B63" s="113" t="s">
        <v>61</v>
      </c>
      <c r="C63" s="115"/>
      <c r="D63" s="109"/>
    </row>
    <row r="64" spans="1:8" ht="15.75" customHeight="1">
      <c r="A64" s="106">
        <v>42</v>
      </c>
      <c r="B64" s="113" t="s">
        <v>267</v>
      </c>
      <c r="C64" s="115"/>
      <c r="D64" s="109"/>
    </row>
    <row r="65" spans="1:8" ht="15.75" customHeight="1">
      <c r="A65" s="106" t="s">
        <v>207</v>
      </c>
      <c r="B65" s="113" t="s">
        <v>208</v>
      </c>
      <c r="C65" s="138"/>
      <c r="D65" s="137"/>
    </row>
    <row r="66" spans="1:8" ht="15.75" customHeight="1">
      <c r="A66" s="125">
        <v>43</v>
      </c>
      <c r="B66" s="128" t="s">
        <v>209</v>
      </c>
      <c r="C66" s="134">
        <v>0</v>
      </c>
      <c r="D66" s="134"/>
    </row>
    <row r="67" spans="1:8" ht="15.75" customHeight="1">
      <c r="A67" s="140">
        <v>44</v>
      </c>
      <c r="B67" s="133" t="s">
        <v>210</v>
      </c>
      <c r="C67" s="141">
        <v>13334</v>
      </c>
      <c r="D67" s="135"/>
    </row>
    <row r="68" spans="1:8" ht="15.75" customHeight="1">
      <c r="A68" s="126">
        <v>45</v>
      </c>
      <c r="B68" s="133" t="s">
        <v>211</v>
      </c>
      <c r="C68" s="91">
        <v>192769</v>
      </c>
      <c r="D68" s="130"/>
    </row>
    <row r="69" spans="1:8" s="105" customFormat="1" ht="15.75" customHeight="1">
      <c r="A69" s="1158" t="s">
        <v>212</v>
      </c>
      <c r="B69" s="1158"/>
      <c r="C69" s="1158"/>
      <c r="D69" s="1158"/>
      <c r="E69" s="104"/>
      <c r="F69" s="104"/>
      <c r="G69" s="104"/>
      <c r="H69" s="104"/>
    </row>
    <row r="70" spans="1:8" ht="15.75" customHeight="1">
      <c r="A70" s="106">
        <v>46</v>
      </c>
      <c r="B70" s="113" t="s">
        <v>191</v>
      </c>
      <c r="C70" s="108">
        <v>28062</v>
      </c>
      <c r="D70" s="103" t="s">
        <v>1649</v>
      </c>
    </row>
    <row r="71" spans="1:8" ht="23">
      <c r="A71" s="106">
        <v>47</v>
      </c>
      <c r="B71" s="113" t="s">
        <v>213</v>
      </c>
      <c r="C71" s="115"/>
      <c r="D71" s="109"/>
    </row>
    <row r="72" spans="1:8">
      <c r="A72" s="106" t="s">
        <v>214</v>
      </c>
      <c r="B72" s="113" t="s">
        <v>215</v>
      </c>
      <c r="C72" s="115"/>
      <c r="D72" s="109"/>
    </row>
    <row r="73" spans="1:8">
      <c r="A73" s="106" t="s">
        <v>216</v>
      </c>
      <c r="B73" s="113" t="s">
        <v>217</v>
      </c>
      <c r="C73" s="115"/>
      <c r="D73" s="109"/>
    </row>
    <row r="74" spans="1:8" ht="23">
      <c r="A74" s="106">
        <v>48</v>
      </c>
      <c r="B74" s="113" t="s">
        <v>218</v>
      </c>
      <c r="C74" s="115"/>
      <c r="D74" s="109"/>
    </row>
    <row r="75" spans="1:8" ht="15.75" customHeight="1">
      <c r="A75" s="106">
        <v>49</v>
      </c>
      <c r="B75" s="113" t="s">
        <v>219</v>
      </c>
      <c r="C75" s="115"/>
      <c r="D75" s="109"/>
    </row>
    <row r="76" spans="1:8" ht="15.75" customHeight="1">
      <c r="A76" s="136">
        <v>50</v>
      </c>
      <c r="B76" s="113" t="s">
        <v>220</v>
      </c>
      <c r="C76" s="138"/>
      <c r="D76" s="109"/>
    </row>
    <row r="77" spans="1:8" ht="15.75" customHeight="1">
      <c r="A77" s="127">
        <v>51</v>
      </c>
      <c r="B77" s="128" t="s">
        <v>221</v>
      </c>
      <c r="C77" s="129">
        <v>28062</v>
      </c>
      <c r="D77" s="135"/>
    </row>
    <row r="78" spans="1:8" s="105" customFormat="1" ht="15.75" customHeight="1">
      <c r="A78" s="1157" t="s">
        <v>222</v>
      </c>
      <c r="B78" s="1157"/>
      <c r="C78" s="1157"/>
      <c r="D78" s="1157"/>
      <c r="E78" s="104"/>
      <c r="F78" s="104"/>
      <c r="G78" s="104"/>
      <c r="H78" s="104"/>
    </row>
    <row r="79" spans="1:8" ht="15.75" customHeight="1">
      <c r="A79" s="106">
        <v>52</v>
      </c>
      <c r="B79" s="113" t="s">
        <v>223</v>
      </c>
      <c r="C79" s="115"/>
      <c r="D79" s="109"/>
    </row>
    <row r="80" spans="1:8" ht="23">
      <c r="A80" s="106">
        <v>53</v>
      </c>
      <c r="B80" s="113" t="s">
        <v>224</v>
      </c>
      <c r="C80" s="115"/>
      <c r="D80" s="109"/>
    </row>
    <row r="81" spans="1:8" ht="34.5">
      <c r="A81" s="106">
        <v>54</v>
      </c>
      <c r="B81" s="113" t="s">
        <v>225</v>
      </c>
      <c r="C81" s="115"/>
      <c r="D81" s="109"/>
    </row>
    <row r="82" spans="1:8" ht="15.75" customHeight="1">
      <c r="A82" s="106" t="s">
        <v>226</v>
      </c>
      <c r="B82" s="113" t="s">
        <v>61</v>
      </c>
      <c r="C82" s="115"/>
      <c r="D82" s="109"/>
    </row>
    <row r="83" spans="1:8" ht="23">
      <c r="A83" s="106">
        <v>55</v>
      </c>
      <c r="B83" s="113" t="s">
        <v>227</v>
      </c>
      <c r="C83" s="116">
        <v>-1247</v>
      </c>
      <c r="D83" s="103" t="s">
        <v>1650</v>
      </c>
    </row>
    <row r="84" spans="1:8" ht="15.75" customHeight="1">
      <c r="A84" s="106">
        <v>56</v>
      </c>
      <c r="B84" s="113" t="s">
        <v>61</v>
      </c>
      <c r="C84" s="115"/>
      <c r="D84" s="109"/>
    </row>
    <row r="85" spans="1:8">
      <c r="A85" s="106" t="s">
        <v>268</v>
      </c>
      <c r="B85" s="109" t="s">
        <v>228</v>
      </c>
      <c r="C85" s="117"/>
      <c r="D85" s="109"/>
    </row>
    <row r="86" spans="1:8" ht="15.75" customHeight="1">
      <c r="A86" s="106" t="s">
        <v>229</v>
      </c>
      <c r="B86" s="137" t="s">
        <v>230</v>
      </c>
      <c r="C86" s="142"/>
      <c r="D86" s="109"/>
    </row>
    <row r="87" spans="1:8" ht="15.75" customHeight="1">
      <c r="A87" s="127">
        <v>57</v>
      </c>
      <c r="B87" s="133" t="s">
        <v>231</v>
      </c>
      <c r="C87" s="130">
        <v>-1247</v>
      </c>
      <c r="D87" s="135"/>
    </row>
    <row r="88" spans="1:8" ht="15.75" customHeight="1">
      <c r="A88" s="127">
        <v>58</v>
      </c>
      <c r="B88" s="133" t="s">
        <v>232</v>
      </c>
      <c r="C88" s="130">
        <v>26815</v>
      </c>
      <c r="D88" s="130"/>
    </row>
    <row r="89" spans="1:8" ht="15.75" customHeight="1">
      <c r="A89" s="126">
        <v>59</v>
      </c>
      <c r="B89" s="95" t="s">
        <v>233</v>
      </c>
      <c r="C89" s="130">
        <v>219584</v>
      </c>
      <c r="D89" s="134"/>
    </row>
    <row r="90" spans="1:8" ht="15.75" customHeight="1">
      <c r="A90" s="139">
        <v>60</v>
      </c>
      <c r="B90" s="128" t="s">
        <v>234</v>
      </c>
      <c r="C90" s="135">
        <v>910471</v>
      </c>
      <c r="D90" s="135"/>
    </row>
    <row r="91" spans="1:8" s="105" customFormat="1" ht="15.75" customHeight="1">
      <c r="A91" s="1157" t="s">
        <v>235</v>
      </c>
      <c r="B91" s="1157"/>
      <c r="C91" s="1157"/>
      <c r="D91" s="1157"/>
      <c r="E91" s="104"/>
      <c r="F91" s="104"/>
      <c r="G91" s="104"/>
      <c r="H91" s="104"/>
    </row>
    <row r="92" spans="1:8" ht="15.75" customHeight="1">
      <c r="A92" s="106">
        <v>61</v>
      </c>
      <c r="B92" s="113" t="s">
        <v>236</v>
      </c>
      <c r="C92" s="118">
        <v>0.19707931389357816</v>
      </c>
      <c r="D92" s="119"/>
    </row>
    <row r="93" spans="1:8" ht="15.75" customHeight="1">
      <c r="A93" s="106">
        <v>62</v>
      </c>
      <c r="B93" s="113" t="s">
        <v>237</v>
      </c>
      <c r="C93" s="118">
        <v>0.21172448106529479</v>
      </c>
      <c r="D93" s="119"/>
    </row>
    <row r="94" spans="1:8" ht="15.75" customHeight="1">
      <c r="A94" s="106">
        <v>63</v>
      </c>
      <c r="B94" s="113" t="s">
        <v>238</v>
      </c>
      <c r="C94" s="118">
        <v>0.24117627030405142</v>
      </c>
      <c r="D94" s="119"/>
    </row>
    <row r="95" spans="1:8" ht="15.75" customHeight="1">
      <c r="A95" s="106">
        <v>64</v>
      </c>
      <c r="B95" s="113" t="s">
        <v>239</v>
      </c>
      <c r="C95" s="118">
        <v>0.14899999999999999</v>
      </c>
      <c r="D95" s="119"/>
    </row>
    <row r="96" spans="1:8" ht="15.75" customHeight="1">
      <c r="A96" s="106">
        <v>65</v>
      </c>
      <c r="B96" s="109" t="s">
        <v>240</v>
      </c>
      <c r="C96" s="118">
        <v>2.5000000000000001E-2</v>
      </c>
      <c r="D96" s="119"/>
    </row>
    <row r="97" spans="1:8" ht="15.75" customHeight="1">
      <c r="A97" s="106">
        <v>66</v>
      </c>
      <c r="B97" s="109" t="s">
        <v>241</v>
      </c>
      <c r="C97" s="118">
        <v>1.9153076411598899E-2</v>
      </c>
      <c r="D97" s="119"/>
    </row>
    <row r="98" spans="1:8" ht="15.75" customHeight="1">
      <c r="A98" s="106">
        <v>67</v>
      </c>
      <c r="B98" s="109" t="s">
        <v>242</v>
      </c>
      <c r="C98" s="118">
        <v>2.7692008467305029E-2</v>
      </c>
      <c r="D98" s="119"/>
    </row>
    <row r="99" spans="1:8">
      <c r="A99" s="106" t="s">
        <v>243</v>
      </c>
      <c r="B99" s="113" t="s">
        <v>244</v>
      </c>
      <c r="C99" s="118">
        <v>0.02</v>
      </c>
      <c r="D99" s="119"/>
    </row>
    <row r="100" spans="1:8">
      <c r="A100" s="106" t="s">
        <v>245</v>
      </c>
      <c r="B100" s="113" t="s">
        <v>246</v>
      </c>
      <c r="C100" s="118"/>
      <c r="D100" s="119"/>
    </row>
    <row r="101" spans="1:8" ht="15.75" customHeight="1">
      <c r="A101" s="143">
        <v>68</v>
      </c>
      <c r="B101" s="96" t="s">
        <v>247</v>
      </c>
      <c r="C101" s="144">
        <v>4.3724117369526333E-2</v>
      </c>
      <c r="D101" s="47"/>
    </row>
    <row r="102" spans="1:8" s="105" customFormat="1" ht="15.75" customHeight="1">
      <c r="A102" s="1157" t="s">
        <v>248</v>
      </c>
      <c r="B102" s="1157"/>
      <c r="C102" s="1157"/>
      <c r="D102" s="1157"/>
      <c r="E102" s="104"/>
      <c r="F102" s="104"/>
      <c r="G102" s="104"/>
      <c r="H102" s="104"/>
    </row>
    <row r="103" spans="1:8" ht="15.75" customHeight="1">
      <c r="A103" s="106">
        <v>69</v>
      </c>
      <c r="B103" s="120" t="s">
        <v>249</v>
      </c>
      <c r="C103" s="115"/>
      <c r="D103" s="109"/>
    </row>
    <row r="104" spans="1:8" ht="15.75" customHeight="1">
      <c r="A104" s="106">
        <v>70</v>
      </c>
      <c r="B104" s="120" t="s">
        <v>61</v>
      </c>
      <c r="C104" s="115"/>
      <c r="D104" s="109"/>
    </row>
    <row r="105" spans="1:8" ht="15.75" customHeight="1">
      <c r="A105" s="143">
        <v>71</v>
      </c>
      <c r="B105" s="96" t="s">
        <v>249</v>
      </c>
      <c r="C105" s="47"/>
      <c r="D105" s="47"/>
    </row>
    <row r="106" spans="1:8" s="105" customFormat="1" ht="15.75" customHeight="1">
      <c r="A106" s="1157" t="s">
        <v>250</v>
      </c>
      <c r="B106" s="1157"/>
      <c r="C106" s="1157"/>
      <c r="D106" s="1157"/>
      <c r="E106" s="104"/>
      <c r="F106" s="104"/>
      <c r="G106" s="104"/>
      <c r="H106" s="104"/>
    </row>
    <row r="107" spans="1:8" ht="23">
      <c r="A107" s="123">
        <v>72</v>
      </c>
      <c r="B107" s="109" t="s">
        <v>269</v>
      </c>
      <c r="C107" s="121">
        <v>752</v>
      </c>
      <c r="D107" s="103" t="s">
        <v>1651</v>
      </c>
    </row>
    <row r="108" spans="1:8" ht="23">
      <c r="A108" s="123">
        <v>73</v>
      </c>
      <c r="B108" s="113" t="s">
        <v>251</v>
      </c>
      <c r="C108" s="108">
        <v>10091.131547189998</v>
      </c>
      <c r="D108" s="103" t="s">
        <v>1652</v>
      </c>
    </row>
    <row r="109" spans="1:8" ht="15.75" customHeight="1">
      <c r="A109" s="123">
        <v>74</v>
      </c>
      <c r="B109" s="113" t="s">
        <v>61</v>
      </c>
      <c r="C109" s="108"/>
      <c r="D109" s="103"/>
    </row>
    <row r="110" spans="1:8" ht="23">
      <c r="A110" s="145">
        <v>75</v>
      </c>
      <c r="B110" s="866" t="s">
        <v>270</v>
      </c>
      <c r="C110" s="108">
        <v>2</v>
      </c>
      <c r="D110" s="146" t="s">
        <v>1653</v>
      </c>
    </row>
    <row r="111" spans="1:8" s="105" customFormat="1" ht="15.75" customHeight="1">
      <c r="A111" s="1157" t="s">
        <v>252</v>
      </c>
      <c r="B111" s="1157"/>
      <c r="C111" s="1157"/>
      <c r="D111" s="1157"/>
      <c r="E111" s="104"/>
      <c r="F111" s="104"/>
      <c r="G111" s="104"/>
      <c r="H111" s="104"/>
    </row>
    <row r="112" spans="1:8">
      <c r="A112" s="106">
        <v>76</v>
      </c>
      <c r="B112" s="113" t="s">
        <v>253</v>
      </c>
      <c r="C112" s="115"/>
      <c r="D112" s="109"/>
    </row>
    <row r="113" spans="1:8" ht="15.75" customHeight="1">
      <c r="A113" s="106">
        <v>77</v>
      </c>
      <c r="B113" s="113" t="s">
        <v>254</v>
      </c>
      <c r="C113" s="108">
        <v>9809.9</v>
      </c>
      <c r="D113" s="109"/>
    </row>
    <row r="114" spans="1:8" ht="23">
      <c r="A114" s="106">
        <v>78</v>
      </c>
      <c r="B114" s="113" t="s">
        <v>255</v>
      </c>
      <c r="C114" s="115"/>
      <c r="D114" s="109"/>
    </row>
    <row r="115" spans="1:8" ht="15.75" customHeight="1">
      <c r="A115" s="147">
        <v>79</v>
      </c>
      <c r="B115" s="148" t="s">
        <v>256</v>
      </c>
      <c r="C115" s="149"/>
      <c r="D115" s="149"/>
    </row>
    <row r="116" spans="1:8" s="105" customFormat="1" ht="15.75" customHeight="1">
      <c r="A116" s="1158" t="s">
        <v>257</v>
      </c>
      <c r="B116" s="1158"/>
      <c r="C116" s="1158"/>
      <c r="D116" s="1158"/>
      <c r="E116" s="104"/>
      <c r="F116" s="104"/>
      <c r="G116" s="104"/>
      <c r="H116" s="104"/>
    </row>
    <row r="117" spans="1:8" ht="15.75" customHeight="1">
      <c r="A117" s="106">
        <v>80</v>
      </c>
      <c r="B117" s="113" t="s">
        <v>258</v>
      </c>
      <c r="C117" s="113"/>
      <c r="D117" s="109"/>
    </row>
    <row r="118" spans="1:8">
      <c r="A118" s="106">
        <v>81</v>
      </c>
      <c r="B118" s="113" t="s">
        <v>259</v>
      </c>
      <c r="C118" s="113"/>
      <c r="D118" s="109"/>
    </row>
    <row r="119" spans="1:8" ht="15.75" customHeight="1">
      <c r="A119" s="106">
        <v>82</v>
      </c>
      <c r="B119" s="113" t="s">
        <v>261</v>
      </c>
      <c r="C119" s="107"/>
      <c r="D119" s="109"/>
    </row>
    <row r="120" spans="1:8">
      <c r="A120" s="106">
        <v>83</v>
      </c>
      <c r="B120" s="113" t="s">
        <v>262</v>
      </c>
      <c r="C120" s="107"/>
      <c r="D120" s="109"/>
    </row>
    <row r="121" spans="1:8" ht="15.75" customHeight="1">
      <c r="A121" s="106">
        <v>84</v>
      </c>
      <c r="B121" s="113" t="s">
        <v>263</v>
      </c>
      <c r="C121" s="107"/>
      <c r="D121" s="109"/>
    </row>
    <row r="122" spans="1:8">
      <c r="A122" s="106">
        <v>85</v>
      </c>
      <c r="B122" s="113" t="s">
        <v>264</v>
      </c>
      <c r="C122" s="107"/>
      <c r="D122" s="109"/>
    </row>
    <row r="123" spans="1:8">
      <c r="A123" s="122"/>
      <c r="B123" s="100"/>
      <c r="C123" s="100"/>
      <c r="D123" s="100"/>
    </row>
    <row r="124" spans="1:8">
      <c r="A124" s="122"/>
    </row>
    <row r="125" spans="1:8">
      <c r="A125" s="122"/>
    </row>
    <row r="126" spans="1:8">
      <c r="A126" s="122"/>
    </row>
    <row r="127" spans="1:8">
      <c r="A127" s="122"/>
    </row>
    <row r="128" spans="1:8">
      <c r="A128" s="122"/>
    </row>
  </sheetData>
  <mergeCells count="12">
    <mergeCell ref="A4:B4"/>
    <mergeCell ref="A5:D5"/>
    <mergeCell ref="A17:D17"/>
    <mergeCell ref="A69:D69"/>
    <mergeCell ref="A58:D58"/>
    <mergeCell ref="A48:D48"/>
    <mergeCell ref="A111:D111"/>
    <mergeCell ref="A116:D116"/>
    <mergeCell ref="A78:D78"/>
    <mergeCell ref="A106:D106"/>
    <mergeCell ref="A91:D91"/>
    <mergeCell ref="A102:D102"/>
  </mergeCells>
  <hyperlinks>
    <hyperlink ref="F4" location="Index!A1" display="Index" xr:uid="{8CF81C4B-E762-446A-BDC2-B6C85E12BCE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AB4"/>
  </sheetPr>
  <dimension ref="A1:N41"/>
  <sheetViews>
    <sheetView showGridLines="0" zoomScaleNormal="100" workbookViewId="0"/>
  </sheetViews>
  <sheetFormatPr defaultColWidth="9.26953125" defaultRowHeight="15.75" customHeight="1"/>
  <cols>
    <col min="1" max="1" width="3.81640625" style="152" customWidth="1"/>
    <col min="2" max="2" width="68.26953125" style="62" customWidth="1"/>
    <col min="3" max="4" width="27.7265625" style="62" customWidth="1"/>
    <col min="5" max="5" width="20.7265625" style="62" customWidth="1"/>
    <col min="6" max="6" width="3.36328125" style="62" customWidth="1"/>
    <col min="7" max="7" width="8.6328125" style="62" customWidth="1"/>
    <col min="8" max="16384" width="9.26953125" style="62"/>
  </cols>
  <sheetData>
    <row r="1" spans="1:7" ht="13">
      <c r="A1" s="19" t="s">
        <v>767</v>
      </c>
    </row>
    <row r="2" spans="1:7" ht="15.75" customHeight="1">
      <c r="A2" s="1160"/>
      <c r="B2" s="1160"/>
      <c r="C2" s="1160"/>
      <c r="D2" s="1160"/>
      <c r="E2" s="1160"/>
    </row>
    <row r="3" spans="1:7" ht="15.75" customHeight="1">
      <c r="C3" s="153" t="s">
        <v>44</v>
      </c>
      <c r="D3" s="153" t="s">
        <v>45</v>
      </c>
      <c r="E3" s="153" t="s">
        <v>46</v>
      </c>
    </row>
    <row r="4" spans="1:7" ht="15.75" customHeight="1">
      <c r="A4" s="1146" t="s">
        <v>83</v>
      </c>
      <c r="B4" s="1146"/>
      <c r="C4" s="1159" t="s">
        <v>771</v>
      </c>
      <c r="D4" s="1159" t="s">
        <v>772</v>
      </c>
      <c r="E4" s="1159" t="s">
        <v>773</v>
      </c>
      <c r="G4" s="89" t="s">
        <v>282</v>
      </c>
    </row>
    <row r="5" spans="1:7" ht="15.75" customHeight="1">
      <c r="A5" s="1146"/>
      <c r="B5" s="1146"/>
      <c r="C5" s="1159"/>
      <c r="D5" s="1159"/>
      <c r="E5" s="1159"/>
    </row>
    <row r="6" spans="1:7" ht="15.75" customHeight="1">
      <c r="A6" s="1146"/>
      <c r="B6" s="1146"/>
      <c r="C6" s="168" t="s">
        <v>1541</v>
      </c>
      <c r="D6" s="168" t="s">
        <v>1541</v>
      </c>
      <c r="E6" s="168"/>
    </row>
    <row r="7" spans="1:7" s="55" customFormat="1" ht="15.75" customHeight="1">
      <c r="A7" s="154"/>
      <c r="B7" s="154" t="s">
        <v>812</v>
      </c>
      <c r="C7" s="155"/>
      <c r="D7" s="155"/>
      <c r="E7" s="155"/>
    </row>
    <row r="8" spans="1:7" ht="15.75" customHeight="1">
      <c r="A8" s="163">
        <v>1</v>
      </c>
      <c r="B8" s="156" t="s">
        <v>782</v>
      </c>
      <c r="C8" s="157">
        <v>102095</v>
      </c>
      <c r="D8" s="158">
        <v>102095</v>
      </c>
      <c r="E8" s="159"/>
    </row>
    <row r="9" spans="1:7" ht="15.75" customHeight="1">
      <c r="A9" s="163">
        <v>2</v>
      </c>
      <c r="B9" s="55" t="s">
        <v>783</v>
      </c>
      <c r="C9" s="157">
        <v>28835</v>
      </c>
      <c r="D9" s="158">
        <v>28830</v>
      </c>
      <c r="E9" s="158"/>
    </row>
    <row r="10" spans="1:7" ht="15.75" customHeight="1">
      <c r="A10" s="163">
        <v>3</v>
      </c>
      <c r="B10" s="160" t="s">
        <v>784</v>
      </c>
      <c r="C10" s="157">
        <v>1152789</v>
      </c>
      <c r="D10" s="158">
        <v>1152789</v>
      </c>
      <c r="E10" s="158"/>
    </row>
    <row r="11" spans="1:7" ht="15.75" customHeight="1">
      <c r="A11" s="163">
        <v>4</v>
      </c>
      <c r="B11" s="160" t="s">
        <v>785</v>
      </c>
      <c r="C11" s="157">
        <v>205706</v>
      </c>
      <c r="D11" s="158">
        <v>177031</v>
      </c>
      <c r="E11" s="158"/>
    </row>
    <row r="12" spans="1:7" ht="15.75" customHeight="1">
      <c r="A12" s="163" t="s">
        <v>813</v>
      </c>
      <c r="B12" s="161" t="s">
        <v>814</v>
      </c>
      <c r="C12" s="157">
        <v>1247</v>
      </c>
      <c r="D12" s="158">
        <v>1247</v>
      </c>
      <c r="E12" s="158" t="s">
        <v>1650</v>
      </c>
    </row>
    <row r="13" spans="1:7" ht="15.75" customHeight="1">
      <c r="A13" s="163" t="s">
        <v>815</v>
      </c>
      <c r="B13" s="161" t="s">
        <v>816</v>
      </c>
      <c r="C13" s="157">
        <v>752</v>
      </c>
      <c r="D13" s="158">
        <v>752</v>
      </c>
      <c r="E13" s="158" t="s">
        <v>1651</v>
      </c>
    </row>
    <row r="14" spans="1:7" ht="15.75" customHeight="1">
      <c r="A14" s="163">
        <v>5</v>
      </c>
      <c r="B14" s="160" t="s">
        <v>786</v>
      </c>
      <c r="C14" s="157">
        <v>9493</v>
      </c>
      <c r="D14" s="158">
        <v>9493</v>
      </c>
      <c r="E14" s="158"/>
    </row>
    <row r="15" spans="1:7" ht="15.75" customHeight="1">
      <c r="A15" s="163">
        <v>6</v>
      </c>
      <c r="B15" s="160" t="s">
        <v>1514</v>
      </c>
      <c r="C15" s="157">
        <v>789</v>
      </c>
      <c r="D15" s="158">
        <v>12509.719574189998</v>
      </c>
      <c r="E15" s="158"/>
    </row>
    <row r="16" spans="1:7" ht="15.75" customHeight="1">
      <c r="A16" s="163" t="s">
        <v>817</v>
      </c>
      <c r="B16" s="161" t="s">
        <v>818</v>
      </c>
      <c r="C16" s="157">
        <v>0</v>
      </c>
      <c r="D16" s="158">
        <v>1630</v>
      </c>
      <c r="E16" s="158" t="s">
        <v>1646</v>
      </c>
    </row>
    <row r="17" spans="1:14" ht="15.75" customHeight="1">
      <c r="A17" s="163" t="s">
        <v>819</v>
      </c>
      <c r="B17" s="161" t="s">
        <v>820</v>
      </c>
      <c r="C17" s="157">
        <v>0</v>
      </c>
      <c r="D17" s="158">
        <v>10091.131547189998</v>
      </c>
      <c r="E17" s="158" t="s">
        <v>1652</v>
      </c>
    </row>
    <row r="18" spans="1:14" ht="15.75" customHeight="1">
      <c r="A18" s="163">
        <v>7</v>
      </c>
      <c r="B18" s="160" t="s">
        <v>787</v>
      </c>
      <c r="C18" s="157">
        <v>8051</v>
      </c>
      <c r="D18" s="158">
        <v>6061.8477220000004</v>
      </c>
      <c r="E18" s="158" t="s">
        <v>1646</v>
      </c>
    </row>
    <row r="19" spans="1:14" ht="15.75" customHeight="1">
      <c r="A19" s="163" t="s">
        <v>821</v>
      </c>
      <c r="B19" s="161" t="s">
        <v>822</v>
      </c>
      <c r="C19" s="157">
        <v>481</v>
      </c>
      <c r="D19" s="158">
        <v>481</v>
      </c>
      <c r="E19" s="158" t="s">
        <v>1646</v>
      </c>
    </row>
    <row r="20" spans="1:14" ht="15.75" customHeight="1">
      <c r="A20" s="163">
        <v>8</v>
      </c>
      <c r="B20" s="160" t="s">
        <v>788</v>
      </c>
      <c r="C20" s="157">
        <v>39</v>
      </c>
      <c r="D20" s="158">
        <v>2</v>
      </c>
      <c r="E20" s="158" t="s">
        <v>1653</v>
      </c>
    </row>
    <row r="21" spans="1:14" ht="15.75" customHeight="1">
      <c r="A21" s="163">
        <v>9</v>
      </c>
      <c r="B21" s="160" t="s">
        <v>796</v>
      </c>
      <c r="C21" s="157">
        <v>62</v>
      </c>
      <c r="D21" s="158">
        <v>62</v>
      </c>
      <c r="E21" s="158"/>
    </row>
    <row r="22" spans="1:14" ht="15.75" customHeight="1">
      <c r="A22" s="176">
        <v>10</v>
      </c>
      <c r="B22" s="160" t="s">
        <v>789</v>
      </c>
      <c r="C22" s="169">
        <v>17813</v>
      </c>
      <c r="D22" s="158">
        <v>16515.43</v>
      </c>
      <c r="E22" s="170"/>
      <c r="L22" s="162"/>
    </row>
    <row r="23" spans="1:14" s="210" customFormat="1" ht="15.75" customHeight="1">
      <c r="A23" s="177">
        <v>11</v>
      </c>
      <c r="B23" s="201" t="s">
        <v>768</v>
      </c>
      <c r="C23" s="202">
        <v>1525672</v>
      </c>
      <c r="D23" s="202">
        <v>1505388.9972961899</v>
      </c>
      <c r="E23" s="607"/>
      <c r="L23" s="211"/>
      <c r="N23" s="55"/>
    </row>
    <row r="24" spans="1:14" s="55" customFormat="1" ht="15.75" customHeight="1">
      <c r="A24" s="171"/>
      <c r="B24" s="154" t="s">
        <v>823</v>
      </c>
      <c r="C24" s="164"/>
      <c r="D24" s="165"/>
      <c r="E24" s="172"/>
    </row>
    <row r="25" spans="1:14" ht="15.75" customHeight="1">
      <c r="A25" s="163">
        <v>1</v>
      </c>
      <c r="B25" s="160" t="s">
        <v>797</v>
      </c>
      <c r="C25" s="157">
        <v>2771</v>
      </c>
      <c r="D25" s="166">
        <v>2771</v>
      </c>
      <c r="E25" s="158"/>
    </row>
    <row r="26" spans="1:14" ht="15.75" customHeight="1">
      <c r="A26" s="163">
        <v>2</v>
      </c>
      <c r="B26" s="160" t="s">
        <v>790</v>
      </c>
      <c r="C26" s="157">
        <v>792710</v>
      </c>
      <c r="D26" s="166">
        <v>793204</v>
      </c>
      <c r="E26" s="158"/>
    </row>
    <row r="27" spans="1:14" ht="15.75" customHeight="1">
      <c r="A27" s="163">
        <v>3</v>
      </c>
      <c r="B27" s="160" t="s">
        <v>791</v>
      </c>
      <c r="C27" s="157">
        <v>11646</v>
      </c>
      <c r="D27" s="166">
        <v>11646</v>
      </c>
      <c r="E27" s="158"/>
    </row>
    <row r="28" spans="1:14" ht="15.75" customHeight="1">
      <c r="A28" s="163">
        <v>4</v>
      </c>
      <c r="B28" s="160" t="s">
        <v>792</v>
      </c>
      <c r="C28" s="157">
        <v>11169</v>
      </c>
      <c r="D28" s="166">
        <v>11166</v>
      </c>
      <c r="E28" s="158"/>
    </row>
    <row r="29" spans="1:14" ht="15.75" customHeight="1">
      <c r="A29" s="163">
        <v>5</v>
      </c>
      <c r="B29" s="160" t="s">
        <v>793</v>
      </c>
      <c r="C29" s="157">
        <v>46336</v>
      </c>
      <c r="D29" s="166">
        <v>25016</v>
      </c>
      <c r="E29" s="158"/>
    </row>
    <row r="30" spans="1:14" ht="15.75" customHeight="1">
      <c r="A30" s="163">
        <v>6</v>
      </c>
      <c r="B30" s="160" t="s">
        <v>794</v>
      </c>
      <c r="C30" s="157">
        <v>420460</v>
      </c>
      <c r="D30" s="166">
        <v>421006</v>
      </c>
      <c r="E30" s="158"/>
    </row>
    <row r="31" spans="1:14" ht="15.75" customHeight="1">
      <c r="A31" s="163">
        <v>7</v>
      </c>
      <c r="B31" s="160" t="s">
        <v>795</v>
      </c>
      <c r="C31" s="169">
        <v>41279</v>
      </c>
      <c r="D31" s="173">
        <v>41279</v>
      </c>
      <c r="E31" s="158" t="s">
        <v>1657</v>
      </c>
    </row>
    <row r="32" spans="1:14" s="210" customFormat="1" ht="15.75" customHeight="1">
      <c r="A32" s="178">
        <v>8</v>
      </c>
      <c r="B32" s="201" t="s">
        <v>769</v>
      </c>
      <c r="C32" s="202">
        <v>1326371</v>
      </c>
      <c r="D32" s="207">
        <v>1306088</v>
      </c>
      <c r="E32" s="606"/>
      <c r="L32" s="211"/>
      <c r="N32" s="55"/>
    </row>
    <row r="33" spans="1:14" s="55" customFormat="1" ht="15.75" customHeight="1">
      <c r="A33" s="163"/>
      <c r="B33" s="154" t="s">
        <v>770</v>
      </c>
      <c r="C33" s="164"/>
      <c r="D33" s="172"/>
      <c r="E33" s="165"/>
    </row>
    <row r="34" spans="1:14" ht="15.75" customHeight="1">
      <c r="A34" s="163">
        <v>1</v>
      </c>
      <c r="B34" s="160" t="s">
        <v>824</v>
      </c>
      <c r="C34" s="157">
        <v>10634</v>
      </c>
      <c r="D34" s="157">
        <v>10634</v>
      </c>
      <c r="E34" s="167" t="s">
        <v>1642</v>
      </c>
    </row>
    <row r="35" spans="1:14" ht="15.75" customHeight="1">
      <c r="A35" s="163">
        <v>2</v>
      </c>
      <c r="B35" s="160" t="s">
        <v>825</v>
      </c>
      <c r="C35" s="157">
        <v>12283</v>
      </c>
      <c r="D35" s="157">
        <v>12283</v>
      </c>
      <c r="E35" s="158" t="s">
        <v>1644</v>
      </c>
    </row>
    <row r="36" spans="1:14" ht="15.75" customHeight="1">
      <c r="A36" s="163">
        <v>3</v>
      </c>
      <c r="B36" s="160" t="s">
        <v>826</v>
      </c>
      <c r="C36" s="157">
        <v>175881</v>
      </c>
      <c r="D36" s="157">
        <v>175881</v>
      </c>
      <c r="E36" s="158" t="s">
        <v>1643</v>
      </c>
    </row>
    <row r="37" spans="1:14" ht="15.75" customHeight="1">
      <c r="A37" s="163" t="s">
        <v>827</v>
      </c>
      <c r="B37" s="161" t="s">
        <v>828</v>
      </c>
      <c r="C37" s="157">
        <v>25755</v>
      </c>
      <c r="D37" s="157">
        <v>25755</v>
      </c>
      <c r="E37" s="158" t="s">
        <v>1658</v>
      </c>
    </row>
    <row r="38" spans="1:14" ht="15.75" customHeight="1">
      <c r="A38" s="163" t="s">
        <v>829</v>
      </c>
      <c r="B38" s="161" t="s">
        <v>830</v>
      </c>
      <c r="C38" s="157">
        <v>12877</v>
      </c>
      <c r="D38" s="157">
        <v>12877</v>
      </c>
      <c r="E38" s="158" t="s">
        <v>1659</v>
      </c>
    </row>
    <row r="39" spans="1:14" ht="15.75" customHeight="1">
      <c r="A39" s="163">
        <v>4</v>
      </c>
      <c r="B39" s="174" t="s">
        <v>831</v>
      </c>
      <c r="C39" s="157">
        <v>503</v>
      </c>
      <c r="D39" s="169">
        <v>503</v>
      </c>
      <c r="E39" s="158" t="s">
        <v>1648</v>
      </c>
      <c r="L39" s="162"/>
    </row>
    <row r="40" spans="1:14" s="210" customFormat="1" ht="15.75" customHeight="1">
      <c r="A40" s="178">
        <v>5</v>
      </c>
      <c r="B40" s="210" t="s">
        <v>811</v>
      </c>
      <c r="C40" s="202">
        <v>199301</v>
      </c>
      <c r="D40" s="202">
        <v>199301</v>
      </c>
      <c r="E40" s="606"/>
      <c r="L40" s="211"/>
      <c r="N40" s="55"/>
    </row>
    <row r="41" spans="1:14" ht="15.75" customHeight="1">
      <c r="B41" s="175"/>
    </row>
  </sheetData>
  <mergeCells count="5">
    <mergeCell ref="C4:C5"/>
    <mergeCell ref="D4:D5"/>
    <mergeCell ref="E4:E5"/>
    <mergeCell ref="A2:E2"/>
    <mergeCell ref="A4:B6"/>
  </mergeCells>
  <hyperlinks>
    <hyperlink ref="G4" location="Index!A1" display="Index" xr:uid="{F1B284EB-BAC6-452A-88D7-597D30A37D2C}"/>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BF524-592C-4384-A7E4-B7950C42DF13}">
  <sheetPr>
    <tabColor rgb="FF005AB4"/>
  </sheetPr>
  <dimension ref="A1:G6"/>
  <sheetViews>
    <sheetView showGridLines="0" workbookViewId="0"/>
  </sheetViews>
  <sheetFormatPr defaultColWidth="8.81640625" defaultRowHeight="13"/>
  <cols>
    <col min="1" max="1" width="16.7265625" style="5" customWidth="1"/>
    <col min="2" max="2" width="11.6328125" style="5" customWidth="1"/>
    <col min="3" max="3" width="65.6328125" style="5" customWidth="1"/>
    <col min="4" max="4" width="3.26953125" style="5" customWidth="1"/>
    <col min="5" max="5" width="37" style="5" customWidth="1"/>
    <col min="6" max="6" width="4.08984375" style="5" customWidth="1"/>
    <col min="7" max="16384" width="8.81640625" style="5"/>
  </cols>
  <sheetData>
    <row r="1" spans="1:7">
      <c r="A1" s="45" t="s">
        <v>1195</v>
      </c>
    </row>
    <row r="2" spans="1:7" s="682" customFormat="1" ht="12.5">
      <c r="A2" s="400"/>
    </row>
    <row r="3" spans="1:7" s="682" customFormat="1" ht="12.5">
      <c r="A3" s="683"/>
    </row>
    <row r="4" spans="1:7" s="682" customFormat="1" ht="31.5" customHeight="1">
      <c r="A4" s="533" t="s">
        <v>945</v>
      </c>
      <c r="B4" s="669" t="s">
        <v>798</v>
      </c>
      <c r="C4" s="609" t="s">
        <v>536</v>
      </c>
      <c r="D4" s="609"/>
      <c r="E4" s="609" t="s">
        <v>1656</v>
      </c>
      <c r="G4" s="704" t="s">
        <v>282</v>
      </c>
    </row>
    <row r="5" spans="1:7" s="682" customFormat="1" ht="34.5">
      <c r="A5" s="551" t="s">
        <v>1196</v>
      </c>
      <c r="B5" s="638" t="s">
        <v>947</v>
      </c>
      <c r="C5" s="639" t="s">
        <v>1197</v>
      </c>
      <c r="D5" s="639"/>
      <c r="E5" s="959" t="s">
        <v>1198</v>
      </c>
    </row>
    <row r="6" spans="1:7" s="682" customFormat="1" ht="46">
      <c r="A6" s="553" t="s">
        <v>1199</v>
      </c>
      <c r="B6" s="641" t="s">
        <v>950</v>
      </c>
      <c r="C6" s="642" t="s">
        <v>1200</v>
      </c>
      <c r="D6" s="642"/>
      <c r="E6" s="965" t="s">
        <v>61</v>
      </c>
    </row>
  </sheetData>
  <hyperlinks>
    <hyperlink ref="G4" location="Index!A1" display="Index" xr:uid="{283B8E0D-56D7-4333-AEFF-C3DE8140908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AB4"/>
  </sheetPr>
  <dimension ref="A1:AA14"/>
  <sheetViews>
    <sheetView showGridLines="0" workbookViewId="0"/>
  </sheetViews>
  <sheetFormatPr defaultColWidth="9.26953125" defaultRowHeight="15.75" customHeight="1"/>
  <cols>
    <col min="1" max="1" width="5" style="62" customWidth="1"/>
    <col min="2" max="2" width="21.26953125" style="62" customWidth="1"/>
    <col min="3" max="4" width="12.08984375" style="62" customWidth="1"/>
    <col min="5" max="5" width="2.7265625" style="62" customWidth="1"/>
    <col min="6" max="7" width="15.7265625" style="62" customWidth="1"/>
    <col min="8" max="8" width="2.7265625" style="62" customWidth="1"/>
    <col min="9" max="10" width="12.08984375" style="62" customWidth="1"/>
    <col min="11" max="11" width="2.7265625" style="62" customWidth="1"/>
    <col min="12" max="13" width="12.08984375" style="62" customWidth="1"/>
    <col min="14" max="14" width="13.81640625" style="62" customWidth="1"/>
    <col min="15" max="18" width="12.08984375" style="62" customWidth="1"/>
    <col min="19" max="19" width="3.36328125" style="62" customWidth="1"/>
    <col min="20" max="20" width="8.6328125" style="62" customWidth="1"/>
    <col min="21" max="16384" width="9.26953125" style="62"/>
  </cols>
  <sheetData>
    <row r="1" spans="1:27" ht="13">
      <c r="A1" s="14" t="s">
        <v>748</v>
      </c>
    </row>
    <row r="2" spans="1:27" ht="15.75" customHeight="1">
      <c r="B2" s="93"/>
    </row>
    <row r="3" spans="1:27" ht="15.75" customHeight="1">
      <c r="C3" s="153" t="s">
        <v>44</v>
      </c>
      <c r="D3" s="153" t="s">
        <v>45</v>
      </c>
      <c r="E3" s="153"/>
      <c r="F3" s="153" t="s">
        <v>46</v>
      </c>
      <c r="G3" s="153" t="s">
        <v>84</v>
      </c>
      <c r="H3" s="153"/>
      <c r="I3" s="153" t="s">
        <v>85</v>
      </c>
      <c r="J3" s="153" t="s">
        <v>294</v>
      </c>
      <c r="K3" s="153"/>
      <c r="L3" s="153" t="s">
        <v>260</v>
      </c>
      <c r="M3" s="153" t="s">
        <v>290</v>
      </c>
      <c r="N3" s="153" t="s">
        <v>297</v>
      </c>
      <c r="O3" s="153" t="s">
        <v>298</v>
      </c>
      <c r="P3" s="153" t="s">
        <v>299</v>
      </c>
      <c r="Q3" s="153" t="s">
        <v>300</v>
      </c>
      <c r="R3" s="153" t="s">
        <v>302</v>
      </c>
    </row>
    <row r="4" spans="1:27" ht="25" customHeight="1">
      <c r="A4" s="1146" t="s">
        <v>1536</v>
      </c>
      <c r="B4" s="1146"/>
      <c r="C4" s="1165" t="s">
        <v>287</v>
      </c>
      <c r="D4" s="1165"/>
      <c r="E4" s="182"/>
      <c r="F4" s="1163" t="s">
        <v>291</v>
      </c>
      <c r="G4" s="1163"/>
      <c r="H4" s="182"/>
      <c r="I4" s="183"/>
      <c r="J4" s="183"/>
      <c r="K4" s="182"/>
      <c r="L4" s="1164" t="s">
        <v>281</v>
      </c>
      <c r="M4" s="1164"/>
      <c r="N4" s="1164"/>
      <c r="O4" s="1164"/>
      <c r="P4" s="1159" t="s">
        <v>90</v>
      </c>
      <c r="Q4" s="1159" t="s">
        <v>301</v>
      </c>
      <c r="R4" s="1159" t="s">
        <v>303</v>
      </c>
      <c r="T4" s="89" t="s">
        <v>282</v>
      </c>
    </row>
    <row r="5" spans="1:27" ht="15.75" customHeight="1">
      <c r="A5" s="1146"/>
      <c r="B5" s="1146"/>
      <c r="C5" s="1161" t="s">
        <v>288</v>
      </c>
      <c r="D5" s="1161" t="s">
        <v>289</v>
      </c>
      <c r="E5" s="182"/>
      <c r="F5" s="1159" t="s">
        <v>292</v>
      </c>
      <c r="G5" s="1161" t="s">
        <v>283</v>
      </c>
      <c r="H5" s="184"/>
      <c r="I5" s="1159" t="s">
        <v>839</v>
      </c>
      <c r="J5" s="182"/>
      <c r="K5" s="182"/>
      <c r="L5" s="1161" t="s">
        <v>295</v>
      </c>
      <c r="M5" s="1159" t="s">
        <v>296</v>
      </c>
      <c r="N5" s="1161" t="s">
        <v>840</v>
      </c>
      <c r="O5" s="182"/>
      <c r="P5" s="1159"/>
      <c r="Q5" s="1159"/>
      <c r="R5" s="1159"/>
    </row>
    <row r="6" spans="1:27" ht="15.75" customHeight="1">
      <c r="A6" s="1146"/>
      <c r="B6" s="1146"/>
      <c r="C6" s="1159"/>
      <c r="D6" s="1159" t="s">
        <v>290</v>
      </c>
      <c r="E6" s="184"/>
      <c r="F6" s="1159"/>
      <c r="G6" s="1159"/>
      <c r="H6" s="184"/>
      <c r="I6" s="1159"/>
      <c r="J6" s="1159" t="s">
        <v>293</v>
      </c>
      <c r="K6" s="184"/>
      <c r="L6" s="1159"/>
      <c r="M6" s="1159"/>
      <c r="N6" s="1159"/>
      <c r="O6" s="182"/>
      <c r="P6" s="1159"/>
      <c r="Q6" s="1159"/>
      <c r="R6" s="1159"/>
    </row>
    <row r="7" spans="1:27" ht="15.75" customHeight="1">
      <c r="A7" s="1146"/>
      <c r="B7" s="1146"/>
      <c r="C7" s="1159"/>
      <c r="D7" s="1159"/>
      <c r="E7" s="184"/>
      <c r="F7" s="1159"/>
      <c r="G7" s="1159"/>
      <c r="H7" s="184"/>
      <c r="I7" s="1159"/>
      <c r="J7" s="1159"/>
      <c r="K7" s="184"/>
      <c r="L7" s="1159"/>
      <c r="M7" s="1159"/>
      <c r="N7" s="1159"/>
      <c r="O7" s="182"/>
      <c r="P7" s="1159"/>
      <c r="Q7" s="1159"/>
      <c r="R7" s="1159"/>
    </row>
    <row r="8" spans="1:27" ht="15.75" customHeight="1">
      <c r="A8" s="1146"/>
      <c r="B8" s="1146"/>
      <c r="C8" s="1159"/>
      <c r="D8" s="1159"/>
      <c r="E8" s="184"/>
      <c r="F8" s="1159"/>
      <c r="G8" s="1159"/>
      <c r="H8" s="184"/>
      <c r="I8" s="1159"/>
      <c r="J8" s="1159"/>
      <c r="K8" s="184"/>
      <c r="L8" s="1159"/>
      <c r="M8" s="1159"/>
      <c r="N8" s="1159"/>
      <c r="O8" s="182"/>
      <c r="P8" s="1159"/>
      <c r="Q8" s="1159"/>
      <c r="R8" s="1159"/>
    </row>
    <row r="9" spans="1:27" ht="15.75" customHeight="1">
      <c r="A9" s="1146"/>
      <c r="B9" s="1146"/>
      <c r="C9" s="1162"/>
      <c r="D9" s="1159"/>
      <c r="E9" s="185"/>
      <c r="F9" s="1159"/>
      <c r="G9" s="1162"/>
      <c r="H9" s="186"/>
      <c r="I9" s="1159"/>
      <c r="J9" s="1162"/>
      <c r="K9" s="186"/>
      <c r="L9" s="1162"/>
      <c r="M9" s="1159"/>
      <c r="N9" s="1162"/>
      <c r="O9" s="187" t="s">
        <v>79</v>
      </c>
      <c r="P9" s="1159"/>
      <c r="Q9" s="1159"/>
      <c r="R9" s="1159"/>
    </row>
    <row r="10" spans="1:27" s="55" customFormat="1" ht="15.75" customHeight="1">
      <c r="A10" s="188" t="s">
        <v>271</v>
      </c>
      <c r="B10" s="189" t="s">
        <v>284</v>
      </c>
      <c r="C10" s="155"/>
      <c r="D10" s="190"/>
      <c r="E10" s="155"/>
      <c r="F10" s="190"/>
      <c r="G10" s="155"/>
      <c r="H10" s="155"/>
      <c r="I10" s="190"/>
      <c r="J10" s="155"/>
      <c r="K10" s="155"/>
      <c r="L10" s="155"/>
      <c r="M10" s="190"/>
      <c r="N10" s="155"/>
      <c r="O10" s="191"/>
      <c r="P10" s="190"/>
      <c r="Q10" s="190"/>
      <c r="R10" s="190"/>
    </row>
    <row r="11" spans="1:27" s="55" customFormat="1" ht="15.75" customHeight="1">
      <c r="B11" s="156" t="s">
        <v>285</v>
      </c>
      <c r="C11" s="164">
        <v>1145633</v>
      </c>
      <c r="D11" s="197"/>
      <c r="E11" s="164"/>
      <c r="F11" s="164">
        <v>2634</v>
      </c>
      <c r="G11" s="164"/>
      <c r="H11" s="164"/>
      <c r="I11" s="164"/>
      <c r="J11" s="164">
        <v>1148267</v>
      </c>
      <c r="K11" s="165"/>
      <c r="L11" s="164">
        <v>57745</v>
      </c>
      <c r="M11" s="164">
        <v>185</v>
      </c>
      <c r="N11" s="164"/>
      <c r="O11" s="164">
        <v>57930</v>
      </c>
      <c r="P11" s="164">
        <v>724125</v>
      </c>
      <c r="Q11" s="192">
        <v>0.92306956881991142</v>
      </c>
      <c r="R11" s="193">
        <v>0.02</v>
      </c>
    </row>
    <row r="12" spans="1:27" s="55" customFormat="1" ht="15.75" customHeight="1">
      <c r="A12" s="194"/>
      <c r="B12" s="174" t="s">
        <v>286</v>
      </c>
      <c r="C12" s="195">
        <v>65560</v>
      </c>
      <c r="D12" s="196"/>
      <c r="E12" s="197"/>
      <c r="F12" s="164">
        <v>258</v>
      </c>
      <c r="G12" s="197"/>
      <c r="H12" s="197"/>
      <c r="I12" s="196"/>
      <c r="J12" s="164">
        <v>65818</v>
      </c>
      <c r="K12" s="196"/>
      <c r="L12" s="195">
        <v>4807</v>
      </c>
      <c r="M12" s="195">
        <v>21</v>
      </c>
      <c r="N12" s="197"/>
      <c r="O12" s="164">
        <v>4828</v>
      </c>
      <c r="P12" s="164">
        <v>60350</v>
      </c>
      <c r="Q12" s="192">
        <v>7.693043118008859E-2</v>
      </c>
      <c r="R12" s="198"/>
      <c r="Y12" s="199"/>
    </row>
    <row r="13" spans="1:27" s="210" customFormat="1" ht="15.75" customHeight="1">
      <c r="A13" s="200" t="s">
        <v>272</v>
      </c>
      <c r="B13" s="201" t="s">
        <v>79</v>
      </c>
      <c r="C13" s="202">
        <v>1211193</v>
      </c>
      <c r="D13" s="203"/>
      <c r="E13" s="204"/>
      <c r="F13" s="202">
        <v>2892</v>
      </c>
      <c r="G13" s="205"/>
      <c r="H13" s="204"/>
      <c r="I13" s="203"/>
      <c r="J13" s="206">
        <v>1214085</v>
      </c>
      <c r="K13" s="203"/>
      <c r="L13" s="207">
        <v>62552</v>
      </c>
      <c r="M13" s="207">
        <v>206</v>
      </c>
      <c r="N13" s="205"/>
      <c r="O13" s="202">
        <v>62758</v>
      </c>
      <c r="P13" s="202">
        <v>784475</v>
      </c>
      <c r="Q13" s="208">
        <v>1</v>
      </c>
      <c r="R13" s="209">
        <v>1.9153076411598899E-2</v>
      </c>
      <c r="Y13" s="211"/>
      <c r="AA13" s="55"/>
    </row>
    <row r="14" spans="1:27" ht="15.75" customHeight="1">
      <c r="D14" s="175"/>
      <c r="G14" s="175"/>
      <c r="I14" s="175"/>
      <c r="J14" s="175"/>
      <c r="K14" s="175"/>
      <c r="L14" s="175"/>
      <c r="M14" s="175"/>
      <c r="N14" s="175"/>
      <c r="Q14" s="175"/>
      <c r="R14" s="175"/>
    </row>
  </sheetData>
  <mergeCells count="16">
    <mergeCell ref="A4:B9"/>
    <mergeCell ref="F4:G4"/>
    <mergeCell ref="L4:O4"/>
    <mergeCell ref="P4:P9"/>
    <mergeCell ref="C4:D4"/>
    <mergeCell ref="D5:D9"/>
    <mergeCell ref="L5:L9"/>
    <mergeCell ref="M5:M9"/>
    <mergeCell ref="N5:N9"/>
    <mergeCell ref="J6:J9"/>
    <mergeCell ref="R4:R9"/>
    <mergeCell ref="C5:C9"/>
    <mergeCell ref="F5:F9"/>
    <mergeCell ref="G5:G9"/>
    <mergeCell ref="I5:I9"/>
    <mergeCell ref="Q4:Q9"/>
  </mergeCells>
  <hyperlinks>
    <hyperlink ref="T4" location="Index!A1" display="Index" xr:uid="{00000000-0004-0000-0700-000000000000}"/>
  </hyperlinks>
  <pageMargins left="0.7" right="0.7" top="0.75" bottom="0.75" header="0.3" footer="0.3"/>
  <ignoredErrors>
    <ignoredError sqref="A12:A13 A10:A1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AB4"/>
  </sheetPr>
  <dimension ref="A1:E8"/>
  <sheetViews>
    <sheetView showGridLines="0" workbookViewId="0"/>
  </sheetViews>
  <sheetFormatPr defaultColWidth="9.26953125" defaultRowHeight="11.5"/>
  <cols>
    <col min="1" max="1" width="5" style="62" customWidth="1"/>
    <col min="2" max="2" width="50.26953125" style="62" customWidth="1"/>
    <col min="3" max="3" width="11.6328125" style="62" customWidth="1"/>
    <col min="4" max="4" width="4.36328125" style="62" customWidth="1"/>
    <col min="5" max="5" width="8.6328125" style="62" customWidth="1"/>
    <col min="6" max="16384" width="9.26953125" style="62"/>
  </cols>
  <sheetData>
    <row r="1" spans="1:5" s="10" customFormat="1" ht="13">
      <c r="A1" s="14" t="s">
        <v>749</v>
      </c>
    </row>
    <row r="2" spans="1:5" ht="15.75" customHeight="1">
      <c r="B2" s="93"/>
    </row>
    <row r="3" spans="1:5" ht="15.75" customHeight="1">
      <c r="C3" s="153" t="s">
        <v>44</v>
      </c>
    </row>
    <row r="4" spans="1:5" ht="15.75" customHeight="1">
      <c r="A4" s="1166" t="s">
        <v>83</v>
      </c>
      <c r="B4" s="1166"/>
      <c r="C4" s="218" t="s">
        <v>1537</v>
      </c>
      <c r="E4" s="89" t="s">
        <v>282</v>
      </c>
    </row>
    <row r="5" spans="1:5" s="55" customFormat="1" ht="15.75" customHeight="1">
      <c r="A5" s="213" t="s">
        <v>306</v>
      </c>
      <c r="B5" s="214" t="s">
        <v>91</v>
      </c>
      <c r="C5" s="215">
        <v>910471</v>
      </c>
    </row>
    <row r="6" spans="1:5" s="55" customFormat="1" ht="15.75" customHeight="1">
      <c r="A6" s="213" t="s">
        <v>307</v>
      </c>
      <c r="B6" s="214" t="s">
        <v>304</v>
      </c>
      <c r="C6" s="216">
        <v>1.9153076411598899E-2</v>
      </c>
    </row>
    <row r="7" spans="1:5" s="55" customFormat="1" ht="15.75" customHeight="1">
      <c r="A7" s="213" t="s">
        <v>308</v>
      </c>
      <c r="B7" s="214" t="s">
        <v>305</v>
      </c>
      <c r="C7" s="217">
        <v>17438.320633544859</v>
      </c>
    </row>
    <row r="8" spans="1:5">
      <c r="A8" s="175"/>
      <c r="B8" s="175"/>
    </row>
  </sheetData>
  <mergeCells count="1">
    <mergeCell ref="A4:B4"/>
  </mergeCells>
  <hyperlinks>
    <hyperlink ref="E4" location="Index!A1" display="Index" xr:uid="{00000000-0004-0000-0800-000000000000}"/>
  </hyperlinks>
  <pageMargins left="0.7" right="0.7" top="0.75" bottom="0.75" header="0.3" footer="0.3"/>
  <ignoredErrors>
    <ignoredError sqref="A5:A7"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AB4"/>
  </sheetPr>
  <dimension ref="A1:E83"/>
  <sheetViews>
    <sheetView showGridLines="0" workbookViewId="0"/>
  </sheetViews>
  <sheetFormatPr defaultColWidth="9.08984375" defaultRowHeight="12"/>
  <cols>
    <col min="1" max="1" width="7" style="66" customWidth="1"/>
    <col min="2" max="2" width="100.81640625" style="88" customWidth="1"/>
    <col min="3" max="3" width="16.26953125" style="88" customWidth="1"/>
    <col min="4" max="4" width="3.36328125" style="62" customWidth="1"/>
    <col min="5" max="5" width="8.6328125" style="62" customWidth="1"/>
    <col min="6" max="16384" width="9.08984375" style="88"/>
  </cols>
  <sheetData>
    <row r="1" spans="1:5" ht="13">
      <c r="A1" s="19" t="s">
        <v>809</v>
      </c>
      <c r="B1" s="62"/>
      <c r="C1" s="219"/>
    </row>
    <row r="2" spans="1:5">
      <c r="A2" s="151"/>
      <c r="B2" s="62"/>
      <c r="C2" s="219"/>
    </row>
    <row r="3" spans="1:5">
      <c r="A3" s="152"/>
      <c r="B3" s="62"/>
      <c r="C3" s="219"/>
    </row>
    <row r="4" spans="1:5" ht="15.75" customHeight="1">
      <c r="A4" s="228"/>
      <c r="B4" s="229"/>
      <c r="C4" s="230"/>
      <c r="E4" s="89" t="s">
        <v>282</v>
      </c>
    </row>
    <row r="5" spans="1:5" ht="15.75" customHeight="1">
      <c r="A5" s="228"/>
      <c r="B5" s="229"/>
      <c r="C5" s="230"/>
    </row>
    <row r="6" spans="1:5" ht="15.75" customHeight="1">
      <c r="A6" s="228" t="s">
        <v>1536</v>
      </c>
      <c r="B6" s="229"/>
      <c r="C6" s="231" t="s">
        <v>569</v>
      </c>
    </row>
    <row r="7" spans="1:5" s="54" customFormat="1" ht="15.75" customHeight="1">
      <c r="A7" s="220">
        <v>1</v>
      </c>
      <c r="B7" s="226" t="s">
        <v>570</v>
      </c>
      <c r="C7" s="221">
        <v>1525672</v>
      </c>
      <c r="D7" s="55"/>
      <c r="E7" s="55"/>
    </row>
    <row r="8" spans="1:5" s="54" customFormat="1" ht="15.75" customHeight="1">
      <c r="A8" s="220">
        <v>2</v>
      </c>
      <c r="B8" s="223" t="s">
        <v>571</v>
      </c>
      <c r="C8" s="224">
        <v>-20283.002703810111</v>
      </c>
      <c r="D8" s="55"/>
      <c r="E8" s="55"/>
    </row>
    <row r="9" spans="1:5" s="54" customFormat="1" ht="15.75" customHeight="1">
      <c r="A9" s="220">
        <v>3</v>
      </c>
      <c r="B9" s="223" t="s">
        <v>610</v>
      </c>
      <c r="C9" s="224"/>
      <c r="D9" s="55"/>
      <c r="E9" s="55"/>
    </row>
    <row r="10" spans="1:5" s="54" customFormat="1" ht="15.75" customHeight="1">
      <c r="A10" s="220">
        <v>4</v>
      </c>
      <c r="B10" s="223" t="s">
        <v>611</v>
      </c>
      <c r="C10" s="224"/>
      <c r="D10" s="55"/>
      <c r="E10" s="55"/>
    </row>
    <row r="11" spans="1:5" s="54" customFormat="1" ht="23">
      <c r="A11" s="220">
        <v>5</v>
      </c>
      <c r="B11" s="223" t="s">
        <v>612</v>
      </c>
      <c r="C11" s="224"/>
      <c r="D11" s="55"/>
      <c r="E11" s="55"/>
    </row>
    <row r="12" spans="1:5" s="54" customFormat="1" ht="15.75" customHeight="1">
      <c r="A12" s="220">
        <v>6</v>
      </c>
      <c r="B12" s="223" t="s">
        <v>613</v>
      </c>
      <c r="C12" s="224"/>
      <c r="D12" s="55"/>
      <c r="E12" s="55"/>
    </row>
    <row r="13" spans="1:5" s="54" customFormat="1" ht="15.75" customHeight="1">
      <c r="A13" s="220">
        <v>7</v>
      </c>
      <c r="B13" s="223" t="s">
        <v>614</v>
      </c>
      <c r="C13" s="224"/>
      <c r="D13" s="55"/>
      <c r="E13" s="55"/>
    </row>
    <row r="14" spans="1:5" s="54" customFormat="1" ht="15.75" customHeight="1">
      <c r="A14" s="220">
        <v>8</v>
      </c>
      <c r="B14" s="223" t="s">
        <v>572</v>
      </c>
      <c r="C14" s="221">
        <v>9350.082969760002</v>
      </c>
      <c r="D14" s="55"/>
      <c r="E14" s="55"/>
    </row>
    <row r="15" spans="1:5" s="54" customFormat="1" ht="15.75" customHeight="1">
      <c r="A15" s="220">
        <v>9</v>
      </c>
      <c r="B15" s="223" t="s">
        <v>573</v>
      </c>
      <c r="C15" s="221">
        <v>54534.184440000012</v>
      </c>
      <c r="D15" s="55"/>
      <c r="E15" s="55"/>
    </row>
    <row r="16" spans="1:5" s="54" customFormat="1" ht="15.75" customHeight="1">
      <c r="A16" s="220">
        <v>10</v>
      </c>
      <c r="B16" s="223" t="s">
        <v>574</v>
      </c>
      <c r="C16" s="221">
        <v>45426</v>
      </c>
      <c r="D16" s="55"/>
      <c r="E16" s="55"/>
    </row>
    <row r="17" spans="1:5" s="54" customFormat="1" ht="15.75" customHeight="1">
      <c r="A17" s="220">
        <v>11</v>
      </c>
      <c r="B17" s="223" t="s">
        <v>615</v>
      </c>
      <c r="C17" s="221"/>
      <c r="D17" s="55"/>
      <c r="E17" s="55"/>
    </row>
    <row r="18" spans="1:5" s="54" customFormat="1" ht="15.75" customHeight="1">
      <c r="A18" s="220" t="s">
        <v>616</v>
      </c>
      <c r="B18" s="223" t="s">
        <v>617</v>
      </c>
      <c r="C18" s="221"/>
      <c r="D18" s="55"/>
      <c r="E18" s="55"/>
    </row>
    <row r="19" spans="1:5" s="54" customFormat="1" ht="15.75" customHeight="1">
      <c r="A19" s="220" t="s">
        <v>618</v>
      </c>
      <c r="B19" s="223" t="s">
        <v>619</v>
      </c>
      <c r="C19" s="221"/>
      <c r="D19" s="55"/>
      <c r="E19" s="55"/>
    </row>
    <row r="20" spans="1:5" s="54" customFormat="1" ht="15.75" customHeight="1">
      <c r="A20" s="232">
        <v>12</v>
      </c>
      <c r="B20" s="233" t="s">
        <v>575</v>
      </c>
      <c r="C20" s="234">
        <v>-64365.331134449923</v>
      </c>
      <c r="D20" s="55"/>
      <c r="E20" s="55"/>
    </row>
    <row r="21" spans="1:5" s="54" customFormat="1" ht="15.75" customHeight="1">
      <c r="A21" s="237">
        <v>13</v>
      </c>
      <c r="B21" s="236" t="s">
        <v>116</v>
      </c>
      <c r="C21" s="235">
        <v>1550333.9335715</v>
      </c>
      <c r="D21" s="227"/>
      <c r="E21" s="55"/>
    </row>
    <row r="72" spans="4:4">
      <c r="D72" s="225"/>
    </row>
    <row r="73" spans="4:4">
      <c r="D73" s="225"/>
    </row>
    <row r="74" spans="4:4">
      <c r="D74" s="225"/>
    </row>
    <row r="75" spans="4:4">
      <c r="D75" s="225"/>
    </row>
    <row r="76" spans="4:4">
      <c r="D76" s="225"/>
    </row>
    <row r="77" spans="4:4">
      <c r="D77" s="225"/>
    </row>
    <row r="78" spans="4:4">
      <c r="D78" s="225"/>
    </row>
    <row r="79" spans="4:4">
      <c r="D79" s="225"/>
    </row>
    <row r="80" spans="4:4">
      <c r="D80" s="225"/>
    </row>
    <row r="81" spans="4:4">
      <c r="D81" s="225"/>
    </row>
    <row r="82" spans="4:4">
      <c r="D82" s="225"/>
    </row>
    <row r="83" spans="4:4">
      <c r="D83" s="225"/>
    </row>
  </sheetData>
  <conditionalFormatting sqref="C7:C21">
    <cfRule type="cellIs" dxfId="22" priority="1" stopIfTrue="1" operator="lessThan">
      <formula>0</formula>
    </cfRule>
  </conditionalFormatting>
  <hyperlinks>
    <hyperlink ref="E4" location="Index!A1" display="Index" xr:uid="{40AD3DFB-B2B3-4A22-8722-081F2642B1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AB4"/>
  </sheetPr>
  <dimension ref="A1:N99"/>
  <sheetViews>
    <sheetView showGridLines="0" tabSelected="1" zoomScaleNormal="100" workbookViewId="0">
      <selection sqref="A1:D2"/>
    </sheetView>
  </sheetViews>
  <sheetFormatPr defaultRowHeight="14.5"/>
  <cols>
    <col min="1" max="1" width="14.81640625" style="7" customWidth="1"/>
    <col min="2" max="2" width="116" style="8" bestFit="1" customWidth="1"/>
    <col min="3" max="3" width="2.36328125" style="8" customWidth="1"/>
    <col min="4" max="4" width="8.81640625" style="67" customWidth="1"/>
    <col min="5" max="5" width="3.08984375" customWidth="1"/>
    <col min="6" max="6" width="18.7265625" style="61" bestFit="1" customWidth="1"/>
    <col min="8" max="8" width="17.36328125" customWidth="1"/>
    <col min="9" max="9" width="9.81640625" bestFit="1" customWidth="1"/>
  </cols>
  <sheetData>
    <row r="1" spans="1:14" ht="14.5" customHeight="1">
      <c r="A1" s="1139" t="s">
        <v>1535</v>
      </c>
      <c r="B1" s="1139"/>
      <c r="C1" s="1139"/>
      <c r="D1" s="1139"/>
      <c r="E1" s="1139"/>
      <c r="F1" s="1139"/>
    </row>
    <row r="2" spans="1:14" ht="14.5" customHeight="1">
      <c r="A2" s="1139"/>
      <c r="B2" s="1139"/>
      <c r="C2" s="1139"/>
      <c r="D2" s="1139"/>
      <c r="E2" s="1139"/>
      <c r="F2" s="1139"/>
    </row>
    <row r="3" spans="1:14" ht="14.5" customHeight="1">
      <c r="A3" s="1"/>
      <c r="B3" s="2"/>
      <c r="C3" s="2"/>
    </row>
    <row r="4" spans="1:14" ht="14.5" customHeight="1" thickBot="1">
      <c r="A4" s="80" t="s">
        <v>926</v>
      </c>
      <c r="B4" s="81"/>
      <c r="C4" s="81"/>
      <c r="D4" s="82" t="s">
        <v>927</v>
      </c>
      <c r="E4" s="80"/>
      <c r="F4" s="82" t="s">
        <v>928</v>
      </c>
    </row>
    <row r="5" spans="1:14" s="44" customFormat="1">
      <c r="A5" s="84" t="s">
        <v>929</v>
      </c>
      <c r="B5" s="840" t="s">
        <v>930</v>
      </c>
      <c r="C5" s="840"/>
      <c r="D5" s="834" t="s">
        <v>2</v>
      </c>
      <c r="E5" s="559"/>
      <c r="F5" s="835" t="s">
        <v>931</v>
      </c>
      <c r="H5"/>
      <c r="I5"/>
      <c r="J5"/>
      <c r="K5"/>
      <c r="L5"/>
      <c r="M5"/>
      <c r="N5"/>
    </row>
    <row r="6" spans="1:14" s="44" customFormat="1">
      <c r="A6" s="84" t="s">
        <v>932</v>
      </c>
      <c r="B6" s="840" t="s">
        <v>933</v>
      </c>
      <c r="C6" s="840"/>
      <c r="D6" s="834" t="s">
        <v>2</v>
      </c>
      <c r="E6" s="559"/>
      <c r="F6" s="835" t="s">
        <v>931</v>
      </c>
      <c r="H6"/>
      <c r="I6"/>
      <c r="J6"/>
      <c r="K6"/>
      <c r="L6"/>
      <c r="M6"/>
      <c r="N6"/>
    </row>
    <row r="7" spans="1:14" ht="14.5" customHeight="1">
      <c r="A7" s="1"/>
      <c r="B7" s="841"/>
      <c r="C7" s="841"/>
      <c r="D7" s="834"/>
      <c r="E7" s="362"/>
      <c r="F7" s="835"/>
    </row>
    <row r="8" spans="1:14" ht="15" thickBot="1">
      <c r="A8" s="80" t="s">
        <v>0</v>
      </c>
      <c r="B8" s="81"/>
      <c r="C8" s="81"/>
      <c r="D8" s="82"/>
      <c r="E8" s="80"/>
      <c r="F8" s="832"/>
    </row>
    <row r="9" spans="1:14" s="44" customFormat="1">
      <c r="A9" s="84" t="s">
        <v>934</v>
      </c>
      <c r="B9" s="559" t="s">
        <v>935</v>
      </c>
      <c r="C9" s="839"/>
      <c r="D9" s="834" t="s">
        <v>1</v>
      </c>
      <c r="E9" s="559"/>
      <c r="F9" s="835" t="s">
        <v>931</v>
      </c>
      <c r="G9" s="559"/>
      <c r="H9"/>
      <c r="I9"/>
      <c r="J9"/>
      <c r="K9"/>
      <c r="L9"/>
      <c r="M9"/>
      <c r="N9"/>
    </row>
    <row r="10" spans="1:14" s="44" customFormat="1">
      <c r="A10" s="84" t="s">
        <v>936</v>
      </c>
      <c r="B10" s="559" t="s">
        <v>937</v>
      </c>
      <c r="C10" s="839"/>
      <c r="D10" s="834" t="s">
        <v>1</v>
      </c>
      <c r="E10" s="559"/>
      <c r="F10" s="835" t="s">
        <v>931</v>
      </c>
      <c r="G10" s="559"/>
      <c r="H10"/>
      <c r="I10"/>
      <c r="J10"/>
      <c r="K10"/>
      <c r="L10"/>
      <c r="M10"/>
      <c r="N10"/>
    </row>
    <row r="11" spans="1:14" s="44" customFormat="1">
      <c r="A11" s="84" t="s">
        <v>938</v>
      </c>
      <c r="B11" s="559" t="s">
        <v>939</v>
      </c>
      <c r="C11" s="839"/>
      <c r="D11" s="834" t="s">
        <v>1</v>
      </c>
      <c r="E11" s="559"/>
      <c r="F11" s="835" t="s">
        <v>931</v>
      </c>
      <c r="G11" s="559"/>
      <c r="H11"/>
      <c r="I11"/>
      <c r="J11"/>
      <c r="K11"/>
      <c r="L11"/>
      <c r="M11"/>
      <c r="N11"/>
    </row>
    <row r="12" spans="1:14" s="44" customFormat="1">
      <c r="A12" s="84" t="s">
        <v>940</v>
      </c>
      <c r="B12" s="559" t="s">
        <v>941</v>
      </c>
      <c r="C12" s="839"/>
      <c r="D12" s="834" t="s">
        <v>2</v>
      </c>
      <c r="E12" s="559"/>
      <c r="F12" s="835" t="s">
        <v>931</v>
      </c>
      <c r="G12" s="559"/>
      <c r="H12"/>
      <c r="I12"/>
      <c r="J12"/>
      <c r="K12"/>
      <c r="L12"/>
      <c r="M12"/>
      <c r="N12"/>
    </row>
    <row r="13" spans="1:14" s="44" customFormat="1">
      <c r="A13" s="84" t="s">
        <v>942</v>
      </c>
      <c r="B13" s="559" t="s">
        <v>943</v>
      </c>
      <c r="C13" s="839"/>
      <c r="D13" s="834" t="s">
        <v>2</v>
      </c>
      <c r="E13" s="559"/>
      <c r="F13" s="835" t="s">
        <v>931</v>
      </c>
      <c r="G13" s="559"/>
      <c r="H13"/>
      <c r="I13"/>
      <c r="J13"/>
      <c r="K13"/>
      <c r="L13"/>
      <c r="M13"/>
      <c r="N13"/>
    </row>
    <row r="14" spans="1:14">
      <c r="A14" s="84" t="s">
        <v>3</v>
      </c>
      <c r="B14" s="838" t="s">
        <v>745</v>
      </c>
      <c r="C14" s="838"/>
      <c r="D14" s="834" t="s">
        <v>1</v>
      </c>
      <c r="E14" s="362"/>
      <c r="F14" s="835" t="s">
        <v>803</v>
      </c>
      <c r="G14" s="362"/>
    </row>
    <row r="15" spans="1:14">
      <c r="A15" s="84" t="s">
        <v>1058</v>
      </c>
      <c r="B15" s="838" t="s">
        <v>1059</v>
      </c>
      <c r="C15" s="838"/>
      <c r="D15" s="834" t="s">
        <v>1</v>
      </c>
      <c r="E15" s="559"/>
      <c r="F15" s="835" t="s">
        <v>931</v>
      </c>
      <c r="G15" s="362"/>
    </row>
    <row r="16" spans="1:14">
      <c r="A16" s="84" t="s">
        <v>41</v>
      </c>
      <c r="B16" s="362" t="s">
        <v>565</v>
      </c>
      <c r="C16" s="362"/>
      <c r="D16" s="362" t="s">
        <v>1</v>
      </c>
      <c r="E16" s="362"/>
      <c r="F16" s="362" t="s">
        <v>803</v>
      </c>
      <c r="G16" s="362"/>
    </row>
    <row r="17" spans="1:14" s="44" customFormat="1">
      <c r="A17" s="84" t="s">
        <v>1063</v>
      </c>
      <c r="B17" s="559" t="s">
        <v>1064</v>
      </c>
      <c r="C17" s="839"/>
      <c r="D17" s="834" t="s">
        <v>1</v>
      </c>
      <c r="E17" s="559"/>
      <c r="F17" s="835" t="s">
        <v>931</v>
      </c>
      <c r="G17" s="559"/>
      <c r="H17"/>
      <c r="I17"/>
      <c r="J17"/>
      <c r="K17"/>
      <c r="L17"/>
      <c r="M17"/>
      <c r="N17"/>
    </row>
    <row r="18" spans="1:14">
      <c r="A18" s="84" t="s">
        <v>5</v>
      </c>
      <c r="B18" s="362" t="s">
        <v>746</v>
      </c>
      <c r="C18" s="362"/>
      <c r="D18" s="362" t="s">
        <v>1</v>
      </c>
      <c r="E18" s="362"/>
      <c r="F18" s="362" t="s">
        <v>802</v>
      </c>
      <c r="G18" s="362"/>
    </row>
    <row r="19" spans="1:14">
      <c r="A19" s="84" t="s">
        <v>6</v>
      </c>
      <c r="B19" s="362" t="s">
        <v>7</v>
      </c>
      <c r="C19" s="362"/>
      <c r="D19" s="362" t="s">
        <v>1</v>
      </c>
      <c r="E19" s="362"/>
      <c r="F19" s="362" t="s">
        <v>802</v>
      </c>
      <c r="G19" s="362"/>
    </row>
    <row r="20" spans="1:14" s="44" customFormat="1">
      <c r="A20" s="84" t="s">
        <v>1193</v>
      </c>
      <c r="B20" s="840" t="s">
        <v>1194</v>
      </c>
      <c r="C20" s="840"/>
      <c r="D20" s="834" t="s">
        <v>2</v>
      </c>
      <c r="E20" s="559"/>
      <c r="F20" s="835" t="s">
        <v>931</v>
      </c>
      <c r="G20" s="559"/>
      <c r="H20"/>
      <c r="I20"/>
      <c r="J20"/>
      <c r="K20"/>
      <c r="L20"/>
      <c r="M20"/>
      <c r="N20"/>
    </row>
    <row r="21" spans="1:14">
      <c r="A21" s="84" t="s">
        <v>800</v>
      </c>
      <c r="B21" s="362" t="s">
        <v>747</v>
      </c>
      <c r="C21" s="362"/>
      <c r="D21" s="362" t="s">
        <v>1</v>
      </c>
      <c r="E21" s="362"/>
      <c r="F21" s="362" t="s">
        <v>802</v>
      </c>
      <c r="G21" s="362"/>
    </row>
    <row r="22" spans="1:14">
      <c r="A22" s="84" t="s">
        <v>801</v>
      </c>
      <c r="B22" s="362" t="s">
        <v>8</v>
      </c>
      <c r="C22" s="362"/>
      <c r="D22" s="362" t="s">
        <v>1</v>
      </c>
      <c r="E22" s="362"/>
      <c r="F22" s="362" t="s">
        <v>802</v>
      </c>
      <c r="G22" s="362"/>
    </row>
    <row r="23" spans="1:14" ht="15" customHeight="1">
      <c r="A23" s="84" t="s">
        <v>804</v>
      </c>
      <c r="B23" s="362" t="s">
        <v>566</v>
      </c>
      <c r="C23" s="362"/>
      <c r="D23" s="362" t="s">
        <v>1</v>
      </c>
      <c r="E23" s="362"/>
      <c r="F23" s="362" t="s">
        <v>802</v>
      </c>
      <c r="G23" s="362"/>
    </row>
    <row r="24" spans="1:14">
      <c r="A24" s="84" t="s">
        <v>805</v>
      </c>
      <c r="B24" s="362" t="s">
        <v>567</v>
      </c>
      <c r="C24" s="362"/>
      <c r="D24" s="362" t="s">
        <v>1</v>
      </c>
      <c r="E24" s="362"/>
      <c r="F24" s="362" t="s">
        <v>802</v>
      </c>
      <c r="G24" s="362"/>
    </row>
    <row r="25" spans="1:14">
      <c r="A25" s="84" t="s">
        <v>806</v>
      </c>
      <c r="B25" s="362" t="s">
        <v>568</v>
      </c>
      <c r="C25" s="362"/>
      <c r="D25" s="362" t="s">
        <v>1</v>
      </c>
      <c r="E25" s="362"/>
      <c r="F25" s="362" t="s">
        <v>802</v>
      </c>
      <c r="G25" s="362"/>
    </row>
    <row r="26" spans="1:14">
      <c r="A26" s="84" t="s">
        <v>1201</v>
      </c>
      <c r="B26" s="362" t="s">
        <v>1202</v>
      </c>
      <c r="C26" s="362"/>
      <c r="D26" s="834" t="s">
        <v>2</v>
      </c>
      <c r="E26" s="559"/>
      <c r="F26" s="835" t="s">
        <v>931</v>
      </c>
      <c r="G26" s="362"/>
    </row>
    <row r="27" spans="1:14">
      <c r="A27" s="84" t="s">
        <v>4</v>
      </c>
      <c r="B27" s="362" t="s">
        <v>1513</v>
      </c>
      <c r="C27" s="362"/>
      <c r="D27" s="362" t="s">
        <v>1</v>
      </c>
      <c r="E27" s="362"/>
      <c r="F27" s="362" t="s">
        <v>803</v>
      </c>
      <c r="G27" s="362"/>
    </row>
    <row r="28" spans="1:14">
      <c r="A28" s="4"/>
      <c r="B28" s="5"/>
      <c r="C28" s="5"/>
    </row>
    <row r="29" spans="1:14" ht="15" thickBot="1">
      <c r="A29" s="80" t="s">
        <v>9</v>
      </c>
      <c r="B29" s="81"/>
      <c r="C29" s="81"/>
      <c r="D29" s="82"/>
      <c r="E29" s="80"/>
      <c r="F29" s="81"/>
    </row>
    <row r="30" spans="1:14">
      <c r="A30" s="84" t="s">
        <v>1205</v>
      </c>
      <c r="B30" s="362" t="s">
        <v>1206</v>
      </c>
      <c r="C30" s="837"/>
      <c r="D30" s="834" t="s">
        <v>2</v>
      </c>
      <c r="E30" s="362"/>
      <c r="F30" s="835" t="s">
        <v>931</v>
      </c>
    </row>
    <row r="31" spans="1:14">
      <c r="A31" s="84" t="s">
        <v>1207</v>
      </c>
      <c r="B31" s="362" t="s">
        <v>1208</v>
      </c>
      <c r="C31" s="837"/>
      <c r="D31" s="834" t="s">
        <v>2</v>
      </c>
      <c r="E31" s="362"/>
      <c r="F31" s="835" t="s">
        <v>931</v>
      </c>
    </row>
    <row r="32" spans="1:14">
      <c r="A32" s="84" t="s">
        <v>20</v>
      </c>
      <c r="B32" s="836" t="s">
        <v>755</v>
      </c>
      <c r="C32" s="836"/>
      <c r="D32" s="834" t="s">
        <v>1</v>
      </c>
      <c r="E32" s="362"/>
      <c r="F32" s="835" t="s">
        <v>802</v>
      </c>
      <c r="G32" s="88"/>
    </row>
    <row r="33" spans="1:7">
      <c r="A33" s="84" t="s">
        <v>21</v>
      </c>
      <c r="B33" s="362" t="s">
        <v>758</v>
      </c>
      <c r="C33" s="362"/>
      <c r="D33" s="362" t="s">
        <v>1</v>
      </c>
      <c r="E33" s="362"/>
      <c r="F33" s="362" t="s">
        <v>802</v>
      </c>
      <c r="G33" s="87"/>
    </row>
    <row r="34" spans="1:7">
      <c r="A34" s="84" t="s">
        <v>1222</v>
      </c>
      <c r="B34" s="362" t="s">
        <v>1223</v>
      </c>
      <c r="C34" s="362"/>
      <c r="D34" s="834" t="s">
        <v>2</v>
      </c>
      <c r="E34" s="362"/>
      <c r="F34" s="835" t="s">
        <v>931</v>
      </c>
    </row>
    <row r="35" spans="1:7">
      <c r="A35" s="84" t="s">
        <v>11</v>
      </c>
      <c r="B35" s="362" t="s">
        <v>10</v>
      </c>
      <c r="C35" s="362"/>
      <c r="D35" s="362" t="s">
        <v>1</v>
      </c>
      <c r="E35" s="362"/>
      <c r="F35" s="362" t="s">
        <v>802</v>
      </c>
      <c r="G35" s="87"/>
    </row>
    <row r="36" spans="1:7">
      <c r="A36" s="84" t="s">
        <v>15</v>
      </c>
      <c r="B36" s="362" t="s">
        <v>17</v>
      </c>
      <c r="C36" s="362"/>
      <c r="D36" s="362" t="s">
        <v>1</v>
      </c>
      <c r="E36" s="362"/>
      <c r="F36" s="362" t="s">
        <v>802</v>
      </c>
      <c r="G36" s="87"/>
    </row>
    <row r="37" spans="1:7">
      <c r="A37" s="84" t="s">
        <v>13</v>
      </c>
      <c r="B37" s="362" t="s">
        <v>16</v>
      </c>
      <c r="C37" s="362"/>
      <c r="D37" s="362" t="s">
        <v>1</v>
      </c>
      <c r="E37" s="362"/>
      <c r="F37" s="362" t="s">
        <v>802</v>
      </c>
      <c r="G37" s="87"/>
    </row>
    <row r="38" spans="1:7">
      <c r="A38" s="84" t="s">
        <v>844</v>
      </c>
      <c r="B38" s="362" t="s">
        <v>845</v>
      </c>
      <c r="C38" s="362"/>
      <c r="D38" s="362" t="s">
        <v>1</v>
      </c>
      <c r="E38" s="362"/>
      <c r="F38" s="362" t="s">
        <v>802</v>
      </c>
      <c r="G38" s="87"/>
    </row>
    <row r="39" spans="1:7">
      <c r="A39" s="84" t="s">
        <v>37</v>
      </c>
      <c r="B39" s="362" t="s">
        <v>18</v>
      </c>
      <c r="C39" s="362"/>
      <c r="D39" s="362" t="s">
        <v>1</v>
      </c>
      <c r="E39" s="362"/>
      <c r="F39" s="362" t="s">
        <v>802</v>
      </c>
      <c r="G39" s="87"/>
    </row>
    <row r="40" spans="1:7">
      <c r="A40" s="84" t="s">
        <v>846</v>
      </c>
      <c r="B40" s="362" t="s">
        <v>847</v>
      </c>
      <c r="C40" s="362"/>
      <c r="D40" s="362" t="s">
        <v>1</v>
      </c>
      <c r="E40" s="362"/>
      <c r="F40" s="362" t="s">
        <v>802</v>
      </c>
      <c r="G40" s="87"/>
    </row>
    <row r="41" spans="1:7">
      <c r="A41" s="84" t="s">
        <v>19</v>
      </c>
      <c r="B41" s="362" t="s">
        <v>750</v>
      </c>
      <c r="C41" s="362"/>
      <c r="D41" s="362" t="s">
        <v>1</v>
      </c>
      <c r="E41" s="362"/>
      <c r="F41" s="362" t="s">
        <v>802</v>
      </c>
      <c r="G41" s="87"/>
    </row>
    <row r="42" spans="1:7">
      <c r="A42" s="84" t="s">
        <v>1237</v>
      </c>
      <c r="B42" s="362" t="s">
        <v>1238</v>
      </c>
      <c r="C42" s="362"/>
      <c r="D42" s="834" t="s">
        <v>2</v>
      </c>
      <c r="E42" s="362"/>
      <c r="F42" s="835" t="s">
        <v>931</v>
      </c>
    </row>
    <row r="43" spans="1:7">
      <c r="A43" s="84" t="s">
        <v>34</v>
      </c>
      <c r="B43" s="362" t="s">
        <v>14</v>
      </c>
      <c r="C43" s="362"/>
      <c r="D43" s="362" t="s">
        <v>1</v>
      </c>
      <c r="E43" s="362"/>
      <c r="F43" s="362" t="s">
        <v>802</v>
      </c>
      <c r="G43" s="87"/>
    </row>
    <row r="44" spans="1:7">
      <c r="A44" s="84" t="s">
        <v>1250</v>
      </c>
      <c r="B44" s="362" t="s">
        <v>1251</v>
      </c>
      <c r="C44" s="362"/>
      <c r="D44" s="834" t="s">
        <v>1</v>
      </c>
      <c r="E44" s="362"/>
      <c r="F44" s="835" t="s">
        <v>931</v>
      </c>
    </row>
    <row r="45" spans="1:7">
      <c r="A45" s="84" t="s">
        <v>12</v>
      </c>
      <c r="B45" s="362" t="s">
        <v>744</v>
      </c>
      <c r="C45" s="362"/>
      <c r="D45" s="362" t="s">
        <v>1</v>
      </c>
      <c r="E45" s="362"/>
      <c r="F45" s="362" t="s">
        <v>802</v>
      </c>
      <c r="G45" s="87"/>
    </row>
    <row r="46" spans="1:7">
      <c r="A46" s="84" t="s">
        <v>848</v>
      </c>
      <c r="B46" s="362" t="s">
        <v>849</v>
      </c>
      <c r="C46" s="362"/>
      <c r="D46" s="362" t="s">
        <v>1</v>
      </c>
      <c r="E46" s="362"/>
      <c r="F46" s="362" t="s">
        <v>802</v>
      </c>
      <c r="G46" s="87"/>
    </row>
    <row r="47" spans="1:7">
      <c r="A47" s="84" t="s">
        <v>36</v>
      </c>
      <c r="B47" s="362" t="s">
        <v>35</v>
      </c>
      <c r="C47" s="362"/>
      <c r="D47" s="362" t="s">
        <v>1</v>
      </c>
      <c r="E47" s="362"/>
      <c r="F47" s="362" t="s">
        <v>802</v>
      </c>
      <c r="G47" s="87"/>
    </row>
    <row r="48" spans="1:7">
      <c r="A48" s="84" t="s">
        <v>850</v>
      </c>
      <c r="B48" s="362" t="s">
        <v>851</v>
      </c>
      <c r="C48" s="362"/>
      <c r="D48" s="362" t="s">
        <v>1</v>
      </c>
      <c r="E48" s="362"/>
      <c r="F48" s="362" t="s">
        <v>802</v>
      </c>
      <c r="G48" s="87"/>
    </row>
    <row r="49" spans="1:7">
      <c r="A49" s="84" t="s">
        <v>1271</v>
      </c>
      <c r="B49" s="362" t="s">
        <v>1272</v>
      </c>
      <c r="C49" s="362"/>
      <c r="D49" s="834" t="s">
        <v>2</v>
      </c>
      <c r="E49" s="362"/>
      <c r="F49" s="835" t="s">
        <v>931</v>
      </c>
    </row>
    <row r="50" spans="1:7">
      <c r="A50" s="84" t="s">
        <v>22</v>
      </c>
      <c r="B50" s="362" t="s">
        <v>760</v>
      </c>
      <c r="C50" s="362"/>
      <c r="D50" s="362" t="s">
        <v>1</v>
      </c>
      <c r="E50" s="362"/>
      <c r="F50" s="362" t="s">
        <v>802</v>
      </c>
      <c r="G50" s="87"/>
    </row>
    <row r="51" spans="1:7">
      <c r="A51" s="84" t="s">
        <v>23</v>
      </c>
      <c r="B51" s="362" t="s">
        <v>24</v>
      </c>
      <c r="C51" s="362"/>
      <c r="D51" s="362" t="s">
        <v>1</v>
      </c>
      <c r="E51" s="362"/>
      <c r="F51" s="362" t="s">
        <v>802</v>
      </c>
      <c r="G51" s="87"/>
    </row>
    <row r="52" spans="1:7">
      <c r="A52" s="84" t="s">
        <v>25</v>
      </c>
      <c r="B52" s="362" t="s">
        <v>761</v>
      </c>
      <c r="C52" s="362"/>
      <c r="D52" s="362" t="s">
        <v>1</v>
      </c>
      <c r="E52" s="362"/>
      <c r="F52" s="362" t="s">
        <v>802</v>
      </c>
      <c r="G52" s="87"/>
    </row>
    <row r="53" spans="1:7">
      <c r="A53" s="84" t="s">
        <v>38</v>
      </c>
      <c r="B53" s="362" t="s">
        <v>762</v>
      </c>
      <c r="C53" s="362"/>
      <c r="D53" s="362" t="s">
        <v>1</v>
      </c>
      <c r="E53" s="362"/>
      <c r="F53" s="362" t="s">
        <v>802</v>
      </c>
      <c r="G53" s="87"/>
    </row>
    <row r="54" spans="1:7">
      <c r="A54" s="84" t="s">
        <v>39</v>
      </c>
      <c r="B54" s="362" t="s">
        <v>40</v>
      </c>
      <c r="C54" s="362"/>
      <c r="D54" s="362" t="s">
        <v>1</v>
      </c>
      <c r="E54" s="362"/>
      <c r="F54" s="362" t="s">
        <v>802</v>
      </c>
      <c r="G54" s="87"/>
    </row>
    <row r="55" spans="1:7">
      <c r="A55" s="85"/>
      <c r="B55" s="83"/>
      <c r="C55" s="83"/>
      <c r="D55" s="86"/>
      <c r="E55" s="85"/>
      <c r="F55" s="83"/>
    </row>
    <row r="56" spans="1:7" ht="14.25" customHeight="1" thickBot="1">
      <c r="A56" s="80" t="s">
        <v>26</v>
      </c>
      <c r="B56" s="81"/>
      <c r="C56" s="81"/>
      <c r="D56" s="82"/>
      <c r="E56" s="80"/>
      <c r="F56" s="81"/>
    </row>
    <row r="57" spans="1:7">
      <c r="A57" s="84" t="s">
        <v>27</v>
      </c>
      <c r="B57" s="362" t="s">
        <v>763</v>
      </c>
      <c r="C57" s="362"/>
      <c r="D57" s="834" t="s">
        <v>1</v>
      </c>
      <c r="E57" s="362"/>
      <c r="F57" s="835" t="s">
        <v>802</v>
      </c>
    </row>
    <row r="58" spans="1:7">
      <c r="A58" s="84" t="s">
        <v>1283</v>
      </c>
      <c r="B58" s="362" t="s">
        <v>1284</v>
      </c>
      <c r="C58" s="362"/>
      <c r="D58" s="834" t="s">
        <v>2</v>
      </c>
      <c r="E58" s="362"/>
      <c r="F58" s="835" t="s">
        <v>931</v>
      </c>
    </row>
    <row r="59" spans="1:7">
      <c r="A59" s="84" t="s">
        <v>852</v>
      </c>
      <c r="B59" s="362" t="s">
        <v>853</v>
      </c>
      <c r="C59" s="362"/>
      <c r="D59" s="362" t="s">
        <v>1</v>
      </c>
      <c r="E59" s="362"/>
      <c r="F59" s="362" t="s">
        <v>802</v>
      </c>
    </row>
    <row r="60" spans="1:7">
      <c r="A60" s="84" t="s">
        <v>1285</v>
      </c>
      <c r="B60" s="362" t="s">
        <v>1286</v>
      </c>
      <c r="C60" s="362"/>
      <c r="D60" s="834" t="s">
        <v>2</v>
      </c>
      <c r="E60" s="362"/>
      <c r="F60" s="835" t="s">
        <v>931</v>
      </c>
    </row>
    <row r="61" spans="1:7">
      <c r="A61" s="6"/>
      <c r="B61" s="5"/>
      <c r="C61" s="5"/>
    </row>
    <row r="62" spans="1:7" ht="15" thickBot="1">
      <c r="A62" s="80" t="s">
        <v>28</v>
      </c>
      <c r="B62" s="81"/>
      <c r="C62" s="81"/>
      <c r="D62" s="82"/>
      <c r="E62" s="80"/>
      <c r="F62" s="81"/>
    </row>
    <row r="63" spans="1:7">
      <c r="A63" s="84" t="s">
        <v>1316</v>
      </c>
      <c r="B63" s="362" t="s">
        <v>1317</v>
      </c>
      <c r="C63" s="362"/>
      <c r="D63" s="834" t="s">
        <v>2</v>
      </c>
      <c r="E63" s="362"/>
      <c r="F63" s="835" t="s">
        <v>931</v>
      </c>
    </row>
    <row r="64" spans="1:7">
      <c r="A64" s="84" t="s">
        <v>29</v>
      </c>
      <c r="B64" s="362" t="s">
        <v>764</v>
      </c>
      <c r="C64" s="362"/>
      <c r="D64" s="834" t="s">
        <v>1</v>
      </c>
      <c r="E64" s="362"/>
      <c r="F64" s="835" t="s">
        <v>803</v>
      </c>
    </row>
    <row r="65" spans="1:9">
      <c r="A65" s="84" t="s">
        <v>30</v>
      </c>
      <c r="B65" s="362" t="s">
        <v>31</v>
      </c>
      <c r="C65" s="362"/>
      <c r="D65" s="842" t="s">
        <v>2</v>
      </c>
      <c r="E65" s="362"/>
      <c r="F65" s="362" t="s">
        <v>803</v>
      </c>
    </row>
    <row r="66" spans="1:9">
      <c r="A66" s="84" t="s">
        <v>1318</v>
      </c>
      <c r="B66" s="362" t="s">
        <v>1319</v>
      </c>
      <c r="C66" s="362"/>
      <c r="D66" s="834" t="s">
        <v>1</v>
      </c>
      <c r="E66" s="362"/>
      <c r="F66" s="835" t="s">
        <v>931</v>
      </c>
    </row>
    <row r="67" spans="1:9">
      <c r="A67" s="84" t="s">
        <v>1320</v>
      </c>
      <c r="B67" s="362" t="s">
        <v>1321</v>
      </c>
      <c r="C67" s="362"/>
      <c r="D67" s="834" t="s">
        <v>1</v>
      </c>
      <c r="E67" s="362"/>
      <c r="F67" s="835" t="s">
        <v>931</v>
      </c>
    </row>
    <row r="68" spans="1:9">
      <c r="A68" s="84" t="s">
        <v>1322</v>
      </c>
      <c r="B68" s="362" t="s">
        <v>1323</v>
      </c>
      <c r="C68" s="362"/>
      <c r="D68" s="834" t="s">
        <v>1</v>
      </c>
      <c r="E68" s="362"/>
      <c r="F68" s="835" t="s">
        <v>931</v>
      </c>
    </row>
    <row r="69" spans="1:9">
      <c r="A69" s="84" t="s">
        <v>1324</v>
      </c>
      <c r="B69" s="362" t="s">
        <v>1325</v>
      </c>
      <c r="C69" s="362"/>
      <c r="D69" s="834" t="s">
        <v>2</v>
      </c>
      <c r="E69" s="362"/>
      <c r="F69" s="835" t="s">
        <v>931</v>
      </c>
    </row>
    <row r="70" spans="1:9">
      <c r="A70" s="84" t="s">
        <v>32</v>
      </c>
      <c r="B70" s="362" t="s">
        <v>33</v>
      </c>
      <c r="C70" s="362"/>
      <c r="D70" s="842" t="s">
        <v>1</v>
      </c>
      <c r="E70" s="362"/>
      <c r="F70" s="362" t="s">
        <v>802</v>
      </c>
    </row>
    <row r="71" spans="1:9">
      <c r="A71" s="6"/>
      <c r="B71" s="9"/>
      <c r="C71" s="9"/>
    </row>
    <row r="72" spans="1:9" ht="15" thickBot="1">
      <c r="A72" s="80" t="s">
        <v>1375</v>
      </c>
      <c r="B72" s="81"/>
      <c r="C72" s="81"/>
      <c r="D72" s="82"/>
      <c r="E72" s="80"/>
      <c r="F72" s="81"/>
    </row>
    <row r="73" spans="1:9">
      <c r="A73" s="84" t="s">
        <v>1376</v>
      </c>
      <c r="B73" s="362" t="s">
        <v>1377</v>
      </c>
      <c r="C73" s="362"/>
      <c r="D73" s="834" t="s">
        <v>2</v>
      </c>
      <c r="E73" s="362"/>
      <c r="F73" s="843" t="s">
        <v>931</v>
      </c>
    </row>
    <row r="74" spans="1:9">
      <c r="A74" s="84" t="s">
        <v>1378</v>
      </c>
      <c r="B74" s="362" t="s">
        <v>1379</v>
      </c>
      <c r="C74" s="362"/>
      <c r="D74" s="834" t="s">
        <v>1</v>
      </c>
      <c r="E74" s="362"/>
      <c r="F74" s="843" t="s">
        <v>931</v>
      </c>
    </row>
    <row r="75" spans="1:9">
      <c r="A75" s="6"/>
      <c r="B75" s="9"/>
      <c r="C75" s="9"/>
    </row>
    <row r="76" spans="1:9" ht="15" thickBot="1">
      <c r="A76" s="80" t="s">
        <v>1380</v>
      </c>
      <c r="B76" s="81"/>
      <c r="C76" s="81"/>
      <c r="D76" s="82"/>
      <c r="E76" s="80"/>
      <c r="F76" s="81"/>
      <c r="H76" s="835"/>
      <c r="I76" s="835"/>
    </row>
    <row r="77" spans="1:9">
      <c r="A77" s="84" t="s">
        <v>1381</v>
      </c>
      <c r="B77" s="844" t="s">
        <v>1382</v>
      </c>
      <c r="C77" s="844"/>
      <c r="D77" s="834" t="s">
        <v>2</v>
      </c>
      <c r="E77" s="362"/>
      <c r="F77" s="843" t="s">
        <v>931</v>
      </c>
      <c r="H77" s="835"/>
      <c r="I77" s="835"/>
    </row>
    <row r="78" spans="1:9">
      <c r="A78" s="84" t="s">
        <v>1383</v>
      </c>
      <c r="B78" s="844" t="s">
        <v>1384</v>
      </c>
      <c r="C78" s="844"/>
      <c r="D78" s="834" t="s">
        <v>1</v>
      </c>
      <c r="E78" s="362"/>
      <c r="F78" s="843" t="s">
        <v>931</v>
      </c>
      <c r="H78" s="835"/>
      <c r="I78" s="835"/>
    </row>
    <row r="79" spans="1:9">
      <c r="A79" s="84" t="s">
        <v>1385</v>
      </c>
      <c r="B79" s="844" t="s">
        <v>1386</v>
      </c>
      <c r="C79" s="844"/>
      <c r="D79" s="834" t="s">
        <v>1</v>
      </c>
      <c r="E79" s="362"/>
      <c r="F79" s="843" t="s">
        <v>931</v>
      </c>
      <c r="H79" s="835"/>
      <c r="I79" s="835"/>
    </row>
    <row r="80" spans="1:9">
      <c r="A80" s="84" t="s">
        <v>1387</v>
      </c>
      <c r="B80" s="844" t="s">
        <v>1388</v>
      </c>
      <c r="C80" s="844"/>
      <c r="D80" s="834" t="s">
        <v>1</v>
      </c>
      <c r="E80" s="362"/>
      <c r="F80" s="843" t="s">
        <v>931</v>
      </c>
      <c r="H80" s="835"/>
      <c r="I80" s="835"/>
    </row>
    <row r="81" spans="1:9">
      <c r="A81" s="84" t="s">
        <v>1389</v>
      </c>
      <c r="B81" s="844" t="s">
        <v>1390</v>
      </c>
      <c r="C81" s="844"/>
      <c r="D81" s="834" t="s">
        <v>1</v>
      </c>
      <c r="E81" s="362"/>
      <c r="F81" s="843" t="s">
        <v>931</v>
      </c>
      <c r="H81" s="835"/>
      <c r="I81" s="835"/>
    </row>
    <row r="82" spans="1:9">
      <c r="A82" s="84" t="s">
        <v>1391</v>
      </c>
      <c r="B82" s="844" t="s">
        <v>1392</v>
      </c>
      <c r="C82" s="844"/>
      <c r="D82" s="834" t="s">
        <v>1</v>
      </c>
      <c r="E82" s="362"/>
      <c r="F82" s="843" t="s">
        <v>931</v>
      </c>
      <c r="H82" s="835"/>
      <c r="I82" s="835"/>
    </row>
    <row r="83" spans="1:9">
      <c r="B83" s="838"/>
      <c r="C83" s="838"/>
      <c r="D83" s="834"/>
      <c r="E83" s="362"/>
      <c r="F83" s="835"/>
      <c r="H83" s="835"/>
      <c r="I83" s="835"/>
    </row>
    <row r="84" spans="1:9" ht="15" thickBot="1">
      <c r="A84" s="80" t="s">
        <v>1546</v>
      </c>
      <c r="B84" s="81"/>
      <c r="C84" s="81"/>
      <c r="D84" s="82"/>
      <c r="E84" s="80"/>
      <c r="F84" s="81"/>
      <c r="H84" s="835"/>
      <c r="I84" s="835"/>
    </row>
    <row r="85" spans="1:9">
      <c r="A85" s="84" t="s">
        <v>1547</v>
      </c>
      <c r="B85" s="888" t="s">
        <v>1548</v>
      </c>
      <c r="C85" s="889"/>
      <c r="D85" s="890" t="s">
        <v>1</v>
      </c>
      <c r="E85" s="88"/>
      <c r="F85" s="891" t="s">
        <v>802</v>
      </c>
      <c r="H85" s="835"/>
      <c r="I85" s="835"/>
    </row>
    <row r="86" spans="1:9">
      <c r="A86" s="84" t="s">
        <v>1633</v>
      </c>
      <c r="B86" s="888" t="s">
        <v>1634</v>
      </c>
      <c r="D86" s="890" t="s">
        <v>1</v>
      </c>
      <c r="F86" s="891" t="s">
        <v>931</v>
      </c>
      <c r="H86" s="835"/>
      <c r="I86" s="835"/>
    </row>
    <row r="87" spans="1:9">
      <c r="A87" s="84" t="s">
        <v>1636</v>
      </c>
      <c r="B87" s="888" t="s">
        <v>1635</v>
      </c>
      <c r="D87" s="890" t="s">
        <v>1</v>
      </c>
      <c r="F87" s="891" t="s">
        <v>931</v>
      </c>
      <c r="H87" s="835"/>
      <c r="I87" s="835"/>
    </row>
    <row r="89" spans="1:9" ht="15" thickBot="1">
      <c r="A89" s="80" t="s">
        <v>1918</v>
      </c>
      <c r="B89" s="81"/>
      <c r="C89" s="81"/>
      <c r="D89" s="82"/>
      <c r="E89" s="80"/>
      <c r="F89" s="81"/>
    </row>
    <row r="90" spans="1:9">
      <c r="A90" s="1077" t="s">
        <v>1919</v>
      </c>
      <c r="B90" s="888" t="s">
        <v>1929</v>
      </c>
      <c r="C90" s="888"/>
      <c r="D90" s="888" t="s">
        <v>2</v>
      </c>
      <c r="E90" s="888"/>
      <c r="F90" s="888" t="s">
        <v>802</v>
      </c>
      <c r="G90" s="888"/>
      <c r="H90" s="888"/>
    </row>
    <row r="91" spans="1:9">
      <c r="A91" s="1077" t="s">
        <v>1920</v>
      </c>
      <c r="B91" s="888" t="s">
        <v>1930</v>
      </c>
      <c r="C91" s="888"/>
      <c r="D91" s="888" t="s">
        <v>2</v>
      </c>
      <c r="E91" s="888"/>
      <c r="F91" s="888" t="s">
        <v>802</v>
      </c>
      <c r="G91" s="888"/>
      <c r="H91" s="888"/>
    </row>
    <row r="92" spans="1:9">
      <c r="A92" s="1077" t="s">
        <v>1921</v>
      </c>
      <c r="B92" s="888" t="s">
        <v>1931</v>
      </c>
      <c r="C92" s="888"/>
      <c r="D92" s="888" t="s">
        <v>2</v>
      </c>
      <c r="E92" s="888"/>
      <c r="F92" s="888" t="s">
        <v>802</v>
      </c>
      <c r="G92" s="888"/>
      <c r="H92" s="888"/>
    </row>
    <row r="93" spans="1:9">
      <c r="A93" s="1077" t="s">
        <v>1922</v>
      </c>
      <c r="B93" s="888" t="s">
        <v>1933</v>
      </c>
      <c r="C93" s="888"/>
      <c r="D93" s="888" t="s">
        <v>1</v>
      </c>
      <c r="E93" s="888"/>
      <c r="F93" s="888" t="s">
        <v>802</v>
      </c>
      <c r="G93" s="888"/>
      <c r="H93" s="888"/>
    </row>
    <row r="94" spans="1:9">
      <c r="A94" s="1077" t="s">
        <v>1923</v>
      </c>
      <c r="B94" s="888" t="s">
        <v>1932</v>
      </c>
      <c r="C94" s="888"/>
      <c r="D94" s="888" t="s">
        <v>1</v>
      </c>
      <c r="E94" s="888"/>
      <c r="F94" s="888" t="s">
        <v>802</v>
      </c>
      <c r="G94" s="888"/>
      <c r="H94" s="888"/>
    </row>
    <row r="95" spans="1:9">
      <c r="A95" s="1077" t="s">
        <v>1924</v>
      </c>
      <c r="B95" s="888" t="s">
        <v>1934</v>
      </c>
      <c r="C95" s="888"/>
      <c r="D95" s="888" t="s">
        <v>1</v>
      </c>
      <c r="E95" s="888"/>
      <c r="F95" s="888" t="s">
        <v>802</v>
      </c>
      <c r="G95" s="888"/>
      <c r="H95" s="888"/>
    </row>
    <row r="96" spans="1:9">
      <c r="A96" s="1077" t="s">
        <v>1925</v>
      </c>
      <c r="B96" s="888" t="s">
        <v>1935</v>
      </c>
      <c r="C96" s="888"/>
      <c r="D96" s="888" t="s">
        <v>1</v>
      </c>
      <c r="E96" s="888"/>
      <c r="F96" s="888" t="s">
        <v>802</v>
      </c>
      <c r="G96" s="888"/>
      <c r="H96" s="888"/>
    </row>
    <row r="97" spans="1:8">
      <c r="A97" s="1077" t="s">
        <v>1926</v>
      </c>
      <c r="B97" s="888" t="s">
        <v>1936</v>
      </c>
      <c r="C97" s="888"/>
      <c r="D97" s="888" t="s">
        <v>1</v>
      </c>
      <c r="E97" s="888"/>
      <c r="F97" s="888" t="s">
        <v>802</v>
      </c>
      <c r="G97" s="888"/>
      <c r="H97" s="888"/>
    </row>
    <row r="98" spans="1:8">
      <c r="A98" s="1077" t="s">
        <v>1927</v>
      </c>
      <c r="B98" s="888" t="s">
        <v>1937</v>
      </c>
      <c r="C98" s="888"/>
      <c r="D98" s="888" t="s">
        <v>1</v>
      </c>
      <c r="E98" s="888"/>
      <c r="F98" s="888" t="s">
        <v>802</v>
      </c>
      <c r="G98" s="888"/>
      <c r="H98" s="888"/>
    </row>
    <row r="99" spans="1:8">
      <c r="A99" s="1077" t="s">
        <v>1928</v>
      </c>
      <c r="B99" s="888" t="s">
        <v>1938</v>
      </c>
      <c r="C99" s="888"/>
      <c r="D99" s="888" t="s">
        <v>1</v>
      </c>
      <c r="E99" s="888"/>
      <c r="F99" s="888" t="s">
        <v>802</v>
      </c>
      <c r="G99" s="888"/>
      <c r="H99" s="888"/>
    </row>
  </sheetData>
  <mergeCells count="2">
    <mergeCell ref="A1:D2"/>
    <mergeCell ref="E1:F2"/>
  </mergeCells>
  <hyperlinks>
    <hyperlink ref="A14" location="'EU OV1'!A1" display="EU OV1" xr:uid="{00000000-0004-0000-0000-000003000000}"/>
    <hyperlink ref="A18" location="'EU CC1'!A1" display="EU CC1" xr:uid="{00000000-0004-0000-0000-000004000000}"/>
    <hyperlink ref="A23" location="'EU LR1'!A1" display="EU LR1" xr:uid="{00000000-0004-0000-0000-000005000000}"/>
    <hyperlink ref="A21" location="'EU CCyB1'!A1" display="CCyB1" xr:uid="{00000000-0004-0000-0000-000006000000}"/>
    <hyperlink ref="A22" location="'EU CCyB2'!A1" display="CCyB2" xr:uid="{00000000-0004-0000-0000-000007000000}"/>
    <hyperlink ref="A35" location="'EU CR1-A'!A1" display="EU CR1-A" xr:uid="{00000000-0004-0000-0000-00000D000000}"/>
    <hyperlink ref="A45" location="'EU CQ1'!A1" display="EU CQ1" xr:uid="{00000000-0004-0000-0000-00000F000000}"/>
    <hyperlink ref="A41" location="'EU CR3'!A1" display="EU CR3" xr:uid="{00000000-0004-0000-0000-000017000000}"/>
    <hyperlink ref="A32" location="'EU CR4'!A1" display="EU CR4" xr:uid="{00000000-0004-0000-0000-000018000000}"/>
    <hyperlink ref="A33" location="'EU CR5'!A1" display="EU CR5" xr:uid="{00000000-0004-0000-0000-000019000000}"/>
    <hyperlink ref="A50" location="'EU CCR1'!A1" display="EU CCR1" xr:uid="{00000000-0004-0000-0000-00001A000000}"/>
    <hyperlink ref="A51" location="'EU CCR2'!A1" display="EU CCR2" xr:uid="{00000000-0004-0000-0000-00001B000000}"/>
    <hyperlink ref="A52" location="'EU CCR3'!A1" display="EU CCR3" xr:uid="{00000000-0004-0000-0000-00001C000000}"/>
    <hyperlink ref="A64" location="'EU LIQ1'!A1" display="EU LIQ1" xr:uid="{00000000-0004-0000-0000-000020000000}"/>
    <hyperlink ref="A57" location="'EU MR1'!A1" display="EU MR1" xr:uid="{00000000-0004-0000-0000-000025000000}"/>
    <hyperlink ref="A16" location="'EU IFRS 9-FL'!A1" display="IFRS 9-FL" xr:uid="{66922E49-FB26-4402-8ED4-0A16D7DA627F}"/>
    <hyperlink ref="A27" location="'EU KM1'!A1" display="EU KM1" xr:uid="{4043F5B5-16B3-438B-B20D-AEA3D4D407C2}"/>
    <hyperlink ref="A19" location="'EU CC2'!A1" display="EU CC2" xr:uid="{DB2CF7D6-7EBF-4207-8E91-9014CF498D1E}"/>
    <hyperlink ref="A24" location="'EU LR2'!A1" display="EU LR2" xr:uid="{B8430E9B-E392-40D2-AFC9-C14AA3F31AFD}"/>
    <hyperlink ref="A25" location="'EU LR3'!A1" display="EU LR3" xr:uid="{1CA4EA53-DBBE-4490-8BB9-F4A038E71B65}"/>
    <hyperlink ref="A43" location="'EU CR1'!A1" display="EU CR1" xr:uid="{70F4017C-5A83-4D7F-99F8-E6389E02CDC5}"/>
    <hyperlink ref="A47" location="'EU CR2'!A1" display="EU CR2" xr:uid="{495A9C63-CBE5-4DD5-B486-563B2C89EDBF}"/>
    <hyperlink ref="A39" location="'EU CQ7'!A1" display="EU CQ7" xr:uid="{E7814D5E-A2CE-429C-9CB8-B0CF025151F5}"/>
    <hyperlink ref="A37" location="'EU CQ4'!A1" display="EU CQ4" xr:uid="{8A88EF0E-566B-44CB-865C-A4B5EAE4A5B4}"/>
    <hyperlink ref="A36" location="'EU CQ5'!A1" display="EU CQ5" xr:uid="{4990CCDF-04A3-49AE-A32E-30758ED8B267}"/>
    <hyperlink ref="A53" location="'EU CCR5'!A1" display="EU CCR5" xr:uid="{2DBA5428-C273-4673-B66D-6674386A6600}"/>
    <hyperlink ref="A54" location="'EU CCR6'!A1" display="EU CCR6" xr:uid="{7C487E9F-DC6B-4A15-8DD4-33D7F63FB0C8}"/>
    <hyperlink ref="A65" location="'EU LIQB'!A1" display="EU LIQB" xr:uid="{E138403A-7B74-446B-943C-D54DEAE1DA95}"/>
    <hyperlink ref="A70" location="'EU LIQ2'!A1" display="EU LIQ2" xr:uid="{852F58E9-CD3A-4409-9B1C-A5888B9FE2D9}"/>
    <hyperlink ref="A40" location="'EU CQ8'!A1" display="EU CQ8" xr:uid="{414E18CC-ED4F-4A94-B890-C7B227B780C0}"/>
    <hyperlink ref="A46" location="'EU CQ2'!A1" display="EU CQ2" xr:uid="{FD258E10-FBE3-4484-9A59-B51EEB940079}"/>
    <hyperlink ref="A48" location="'EU CR2a'!A1" display="EU CR2a" xr:uid="{EC20513E-47B8-4980-BAF3-26FAD200547D}"/>
    <hyperlink ref="A59" location="'EU IRRBB1'!A1" display="EU IRRBB1" xr:uid="{E3770019-99B5-44A9-AF96-3AD1AD88C438}"/>
    <hyperlink ref="A38" location="'EU CQ6'!A1" display="EU CQ6" xr:uid="{25B36828-0142-429E-80DF-7FE8386AA324}"/>
    <hyperlink ref="A10" location="'EU LI1'!A1" display="EU LI1" xr:uid="{19C6C80B-FD2C-4FA6-9836-7A374D5E6DF2}"/>
    <hyperlink ref="A11" location="'EU LI2'!A1" display="EU LI2" xr:uid="{53E12B3C-865E-4156-B413-AAD92C21E52C}"/>
    <hyperlink ref="A12" location="'EU LIA'!A1" display="EU LIA" xr:uid="{FFE09553-1925-4BA5-97B0-961C30185BAD}"/>
    <hyperlink ref="A9" location="'EU LI3'!A1" display="EU LI3" xr:uid="{4A8BB767-F78B-47A4-8140-DAB3E2113072}"/>
    <hyperlink ref="A13" location="'EU LIB'!A1" display="EU LIB" xr:uid="{A5489217-4D86-4E45-BA78-678E6AB15F08}"/>
    <hyperlink ref="A5" location="'EU OVA'!A1" display="EU OVA" xr:uid="{A0F53D08-2E72-48E8-95EB-FF704B643B25}"/>
    <hyperlink ref="A6" location="'EU OVB'!A1" display="EU OVB" xr:uid="{9210D067-666F-4467-AD55-31EAA3C3B872}"/>
    <hyperlink ref="A15" location="'EU INS1'!A1" display="EU INS1" xr:uid="{82FA020D-CC4F-4DC4-B735-681108994EB9}"/>
    <hyperlink ref="A17" location="'EU CCA'!A1" display="EU CCA" xr:uid="{1D7E5935-2ADA-47BE-A51D-616705AED4E1}"/>
    <hyperlink ref="A20" location="'EU OVC'!A1" display="EU OVC" xr:uid="{80B692FB-043B-475F-8789-5518DEDCFC7A}"/>
    <hyperlink ref="A26" location="'EU LRA'!A1" display="EU LRA" xr:uid="{9CE5AFF2-F0BB-43D8-8075-6AD35A957CA6}"/>
    <hyperlink ref="A30" location="'EU CRA'!A1" display="EU CRA" xr:uid="{BA104740-9CDF-42B6-9903-1B39E70E81C9}"/>
    <hyperlink ref="A31" location="'EU CRB'!A1" display="EU CRB" xr:uid="{AEDAC4C9-5531-458B-9BD3-27A14980F666}"/>
    <hyperlink ref="A34" location="'EU CRD'!A1" display="EU CRD" xr:uid="{D07C1153-6647-4BC7-8226-D5714E787699}"/>
    <hyperlink ref="A42" location="'EU CRC'!A1" display="EU CRC" xr:uid="{D75085AD-309A-4757-AD3C-59A4FC56EF76}"/>
    <hyperlink ref="A44" location="'EU CQ3'!A1" display="EU CQ3" xr:uid="{EC191E75-F035-413F-B1A8-A6754C357A01}"/>
    <hyperlink ref="A49" location="'EU CCRA'!A1" display="EU CCRA" xr:uid="{9E089334-08CF-4522-B359-57BC03B0530F}"/>
    <hyperlink ref="A58" location="'EU MRA'!A1" display="EU MRA" xr:uid="{68B75844-3214-4F89-8BC0-7886B3FBA08D}"/>
    <hyperlink ref="A60" location="'EU IRRBBA'!A1" display="EU IRRBBA" xr:uid="{4D0A53A6-24E1-4161-A83C-7C4120F99468}"/>
    <hyperlink ref="A63" location="'EU LIQA'!A1" display="EU LIQA" xr:uid="{DA779B34-57B2-4299-9C22-44D40DF40185}"/>
    <hyperlink ref="A68" location="'EU AE3'!A1" display="EU AE3" xr:uid="{6438429D-A720-4262-B965-0DB555AEB832}"/>
    <hyperlink ref="A66" location="'EU AE1'!A1" display="EU AE1" xr:uid="{9715CF0B-42C5-429D-A37A-E7333A0F6CBB}"/>
    <hyperlink ref="A67" location="'EU AE2'!A1" display="EU AE2" xr:uid="{DF9BFD60-0252-482B-8A5E-7384555855FB}"/>
    <hyperlink ref="A69" location="'EU AE4'!A1" display="EU AE4" xr:uid="{500CC1D7-02FF-422D-AB5F-13958C745666}"/>
    <hyperlink ref="A78" location="'EU REM1'!A1" display="EU REM1" xr:uid="{8CC44950-B8C7-43EF-A1D3-378A8EAE5F84}"/>
    <hyperlink ref="A79" location="'EU REM2'!A1" display="EU REM2" xr:uid="{AA609B01-0E90-4081-B70C-560FC49F9478}"/>
    <hyperlink ref="A80" location="'EU REM3'!A1" display="EU REM3" xr:uid="{BA02010B-E25D-4690-A889-16FC51E0FBD5}"/>
    <hyperlink ref="A81" location="'EU REM4'!A1" display="EU REM4" xr:uid="{E109780B-CB10-4A87-8362-EB448549CF46}"/>
    <hyperlink ref="A82" location="'EU REM5'!A1" display="EU REM5" xr:uid="{A1F323B8-3165-4058-A693-71F4C7BA6941}"/>
    <hyperlink ref="A77" location="'EU REMA'!A1" display="EU REMA" xr:uid="{DA6D9CA8-6860-4C4F-8CE5-1B44E66006F9}"/>
    <hyperlink ref="A73" location="'EU ORA'!A1" display="EU ORA" xr:uid="{20D42323-2021-44CA-AD8A-99E0634135AB}"/>
    <hyperlink ref="A74" location="'EU OR1'!A1" display="EU OR1" xr:uid="{1E0EDA1B-8C87-40A6-B530-31F3BA7EFC09}"/>
    <hyperlink ref="A85" location="'EU KM2'!A1" display="EU KM2" xr:uid="{F44641FA-70BA-40EB-8351-4A0AD27C8E44}"/>
    <hyperlink ref="A86" location="'EU TLAC1'!A1" display="EU TLAC1" xr:uid="{8BCF1256-B519-402F-B180-A5B86E837519}"/>
    <hyperlink ref="A87" location="'EU TLAC3b'!A1" display="EU TLAC3b" xr:uid="{608F61D8-6A3A-4EA0-9961-BDCBF59B9AD6}"/>
    <hyperlink ref="A90" location="ESGA!A1" display="ESGA" xr:uid="{3994483D-D948-4EBC-BF2E-D4236A0DF963}"/>
    <hyperlink ref="A91" location="ESGB!A1" display="ESGB" xr:uid="{C96EB59A-E5F5-4287-9939-1DF9848D4B33}"/>
    <hyperlink ref="A92" location="ESGC!A1" display="ESGC" xr:uid="{E4DF1F73-96BC-4B9E-8B6F-E4ECD641C2EA}"/>
    <hyperlink ref="A93" location="'ESG1'!A1" display="ESG1" xr:uid="{2F9401A3-61CC-4796-BA65-F793B69A470E}"/>
    <hyperlink ref="A94" location="'ESG2'!A1" display="ESG2" xr:uid="{D12AD373-A0C6-4155-995B-AD2F7C350758}"/>
    <hyperlink ref="A95" location="'ESG4'!A1" display="ESG4" xr:uid="{D0A8EA0E-0D16-4C33-B297-98D7FAE278BB}"/>
    <hyperlink ref="A96" location="'ESG5'!A1" display="ESG5" xr:uid="{B7F2F249-C424-4594-8A66-9B4318D801F2}"/>
    <hyperlink ref="A97" location="'ESG6'!A1" display="ESG6" xr:uid="{BFEDAAF3-1426-4A46-95F5-15F7AE7362BF}"/>
    <hyperlink ref="A98" location="'ESG7'!A1" display="ESG7" xr:uid="{66213352-3A68-46E9-817F-830DE36DE5DB}"/>
    <hyperlink ref="A99" location="'ESG8'!A1" display="ESG8" xr:uid="{E0C1C0C1-024A-4390-A46F-74651F722CF2}"/>
  </hyperlinks>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AB4"/>
  </sheetPr>
  <dimension ref="A1:F80"/>
  <sheetViews>
    <sheetView showGridLines="0" zoomScaleNormal="100" workbookViewId="0"/>
  </sheetViews>
  <sheetFormatPr defaultColWidth="9.26953125" defaultRowHeight="11.5"/>
  <cols>
    <col min="1" max="1" width="7" style="152" customWidth="1"/>
    <col min="2" max="2" width="96.26953125" style="62" customWidth="1"/>
    <col min="3" max="4" width="16.26953125" style="219" customWidth="1"/>
    <col min="5" max="5" width="3.6328125" style="62" customWidth="1"/>
    <col min="6" max="6" width="8.6328125" style="62" customWidth="1"/>
    <col min="7" max="16384" width="9.26953125" style="62"/>
  </cols>
  <sheetData>
    <row r="1" spans="1:6" s="88" customFormat="1" ht="13">
      <c r="A1" s="19" t="s">
        <v>808</v>
      </c>
      <c r="B1" s="62"/>
      <c r="C1" s="219"/>
      <c r="D1" s="219"/>
      <c r="E1" s="62"/>
      <c r="F1" s="62"/>
    </row>
    <row r="2" spans="1:6" s="88" customFormat="1" ht="12">
      <c r="A2" s="151"/>
      <c r="B2" s="62"/>
      <c r="C2" s="219"/>
      <c r="D2" s="219"/>
      <c r="E2" s="62"/>
      <c r="F2" s="62"/>
    </row>
    <row r="3" spans="1:6" ht="15" customHeight="1">
      <c r="A3" s="238"/>
      <c r="B3" s="239"/>
      <c r="C3" s="240" t="s">
        <v>44</v>
      </c>
      <c r="D3" s="240" t="s">
        <v>45</v>
      </c>
    </row>
    <row r="4" spans="1:6" ht="15.75" customHeight="1">
      <c r="A4" s="250"/>
      <c r="B4" s="251"/>
      <c r="C4" s="1159" t="s">
        <v>576</v>
      </c>
      <c r="D4" s="1159"/>
      <c r="F4" s="89" t="s">
        <v>282</v>
      </c>
    </row>
    <row r="5" spans="1:6" ht="15.75" customHeight="1">
      <c r="A5" s="228" t="s">
        <v>83</v>
      </c>
      <c r="B5" s="229"/>
      <c r="C5" s="212" t="s">
        <v>1537</v>
      </c>
      <c r="D5" s="212" t="s">
        <v>1539</v>
      </c>
    </row>
    <row r="6" spans="1:6" ht="15.75" customHeight="1">
      <c r="B6" s="239" t="s">
        <v>577</v>
      </c>
      <c r="C6" s="252"/>
      <c r="D6" s="252"/>
    </row>
    <row r="7" spans="1:6" ht="15.75" customHeight="1">
      <c r="A7" s="220">
        <v>1</v>
      </c>
      <c r="B7" s="242" t="s">
        <v>578</v>
      </c>
      <c r="C7" s="224">
        <v>1455239.5111670299</v>
      </c>
      <c r="D7" s="221">
        <v>1489855.4168264642</v>
      </c>
    </row>
    <row r="8" spans="1:6" s="96" customFormat="1" ht="23">
      <c r="A8" s="222">
        <v>2</v>
      </c>
      <c r="B8" s="243" t="s">
        <v>620</v>
      </c>
      <c r="C8" s="949"/>
      <c r="D8" s="244"/>
    </row>
    <row r="9" spans="1:6" ht="15.75" customHeight="1">
      <c r="A9" s="220">
        <v>3</v>
      </c>
      <c r="B9" s="242" t="s">
        <v>582</v>
      </c>
      <c r="C9" s="224"/>
      <c r="D9" s="221"/>
    </row>
    <row r="10" spans="1:6" ht="15.75" customHeight="1">
      <c r="A10" s="220">
        <v>4</v>
      </c>
      <c r="B10" s="242" t="s">
        <v>621</v>
      </c>
      <c r="C10" s="224"/>
      <c r="D10" s="221"/>
    </row>
    <row r="11" spans="1:6" ht="15.75" customHeight="1">
      <c r="A11" s="220">
        <v>5</v>
      </c>
      <c r="B11" s="242" t="s">
        <v>622</v>
      </c>
      <c r="C11" s="221"/>
      <c r="D11" s="221"/>
    </row>
    <row r="12" spans="1:6" ht="15.75" customHeight="1">
      <c r="A12" s="232">
        <v>6</v>
      </c>
      <c r="B12" s="253" t="s">
        <v>579</v>
      </c>
      <c r="C12" s="234">
        <v>-20818.331134450003</v>
      </c>
      <c r="D12" s="234">
        <v>-14490.15384897</v>
      </c>
    </row>
    <row r="13" spans="1:6" ht="15.75" customHeight="1">
      <c r="A13" s="220">
        <v>7</v>
      </c>
      <c r="B13" s="255" t="s">
        <v>623</v>
      </c>
      <c r="C13" s="256">
        <v>1434421.1800325799</v>
      </c>
      <c r="D13" s="256">
        <v>1475365.2629774942</v>
      </c>
    </row>
    <row r="14" spans="1:6" ht="15.75" customHeight="1">
      <c r="A14" s="254"/>
      <c r="B14" s="245"/>
      <c r="C14" s="257"/>
      <c r="D14" s="257"/>
    </row>
    <row r="15" spans="1:6" ht="15.75" customHeight="1">
      <c r="B15" s="239" t="s">
        <v>580</v>
      </c>
      <c r="C15" s="246"/>
      <c r="D15" s="246"/>
    </row>
    <row r="16" spans="1:6" ht="15.75" customHeight="1">
      <c r="A16" s="220">
        <v>8</v>
      </c>
      <c r="B16" s="223" t="s">
        <v>624</v>
      </c>
      <c r="C16" s="221">
        <v>8180.9433961599998</v>
      </c>
      <c r="D16" s="221">
        <v>12275.566121559999</v>
      </c>
    </row>
    <row r="17" spans="1:4" ht="15.75" customHeight="1">
      <c r="A17" s="220" t="s">
        <v>625</v>
      </c>
      <c r="B17" s="223" t="s">
        <v>626</v>
      </c>
      <c r="C17" s="221"/>
      <c r="D17" s="221"/>
    </row>
    <row r="18" spans="1:4" ht="15.75" customHeight="1">
      <c r="A18" s="220">
        <v>9</v>
      </c>
      <c r="B18" s="220" t="s">
        <v>627</v>
      </c>
      <c r="C18" s="221">
        <v>7771.6257027600004</v>
      </c>
      <c r="D18" s="221">
        <v>15953.591421180001</v>
      </c>
    </row>
    <row r="19" spans="1:4" ht="15.75" customHeight="1">
      <c r="A19" s="220" t="s">
        <v>628</v>
      </c>
      <c r="B19" s="220" t="s">
        <v>629</v>
      </c>
      <c r="C19" s="221"/>
      <c r="D19" s="221"/>
    </row>
    <row r="20" spans="1:4" ht="15.75" customHeight="1">
      <c r="A20" s="220" t="s">
        <v>630</v>
      </c>
      <c r="B20" s="220" t="s">
        <v>581</v>
      </c>
      <c r="C20" s="221"/>
      <c r="D20" s="221"/>
    </row>
    <row r="21" spans="1:4" ht="15.75" customHeight="1">
      <c r="A21" s="220">
        <v>10</v>
      </c>
      <c r="B21" s="220" t="s">
        <v>631</v>
      </c>
      <c r="C21" s="221"/>
      <c r="D21" s="221"/>
    </row>
    <row r="22" spans="1:4" ht="15.75" customHeight="1">
      <c r="A22" s="220" t="s">
        <v>632</v>
      </c>
      <c r="B22" s="220" t="s">
        <v>633</v>
      </c>
      <c r="C22" s="221"/>
      <c r="D22" s="221"/>
    </row>
    <row r="23" spans="1:4" ht="15.75" customHeight="1">
      <c r="A23" s="220" t="s">
        <v>634</v>
      </c>
      <c r="B23" s="220" t="s">
        <v>635</v>
      </c>
      <c r="C23" s="221"/>
      <c r="D23" s="221"/>
    </row>
    <row r="24" spans="1:4" ht="15.75" customHeight="1">
      <c r="A24" s="220">
        <v>11</v>
      </c>
      <c r="B24" s="220" t="s">
        <v>583</v>
      </c>
      <c r="C24" s="221"/>
      <c r="D24" s="221"/>
    </row>
    <row r="25" spans="1:4" ht="15.75" customHeight="1">
      <c r="A25" s="220">
        <v>12</v>
      </c>
      <c r="B25" s="232" t="s">
        <v>584</v>
      </c>
      <c r="C25" s="221"/>
      <c r="D25" s="221"/>
    </row>
    <row r="26" spans="1:4" ht="15.75" customHeight="1">
      <c r="A26" s="259">
        <v>13</v>
      </c>
      <c r="B26" s="236" t="s">
        <v>636</v>
      </c>
      <c r="C26" s="235">
        <v>15952.569098920001</v>
      </c>
      <c r="D26" s="235">
        <v>28229.157542740002</v>
      </c>
    </row>
    <row r="27" spans="1:4" ht="15.75" customHeight="1">
      <c r="A27" s="254"/>
      <c r="B27" s="239"/>
      <c r="C27" s="224"/>
      <c r="D27" s="260"/>
    </row>
    <row r="28" spans="1:4" ht="15.75" customHeight="1">
      <c r="B28" s="239" t="s">
        <v>637</v>
      </c>
      <c r="C28" s="241"/>
      <c r="D28" s="241"/>
    </row>
    <row r="29" spans="1:4" ht="15.75" customHeight="1">
      <c r="A29" s="220">
        <v>14</v>
      </c>
      <c r="B29" s="223" t="s">
        <v>585</v>
      </c>
      <c r="C29" s="224">
        <v>54534.184440000012</v>
      </c>
      <c r="D29" s="221">
        <v>28903.394650000049</v>
      </c>
    </row>
    <row r="30" spans="1:4" ht="15.75" customHeight="1">
      <c r="A30" s="220">
        <v>15</v>
      </c>
      <c r="B30" s="223" t="s">
        <v>586</v>
      </c>
      <c r="C30" s="221"/>
      <c r="D30" s="221"/>
    </row>
    <row r="31" spans="1:4" ht="15.75" customHeight="1">
      <c r="A31" s="220">
        <v>16</v>
      </c>
      <c r="B31" s="223" t="s">
        <v>587</v>
      </c>
      <c r="C31" s="221"/>
      <c r="D31" s="221"/>
    </row>
    <row r="32" spans="1:4" ht="15.75" customHeight="1">
      <c r="A32" s="220" t="s">
        <v>638</v>
      </c>
      <c r="B32" s="223" t="s">
        <v>639</v>
      </c>
      <c r="C32" s="221"/>
      <c r="D32" s="221"/>
    </row>
    <row r="33" spans="1:4" ht="15.75" customHeight="1">
      <c r="A33" s="220">
        <v>17</v>
      </c>
      <c r="B33" s="223" t="s">
        <v>588</v>
      </c>
      <c r="C33" s="221"/>
      <c r="D33" s="221"/>
    </row>
    <row r="34" spans="1:4" ht="15.75" customHeight="1">
      <c r="A34" s="220" t="s">
        <v>640</v>
      </c>
      <c r="B34" s="261" t="s">
        <v>589</v>
      </c>
      <c r="C34" s="234"/>
      <c r="D34" s="234"/>
    </row>
    <row r="35" spans="1:4" ht="15.75" customHeight="1">
      <c r="A35" s="259">
        <v>18</v>
      </c>
      <c r="B35" s="236" t="s">
        <v>641</v>
      </c>
      <c r="C35" s="256">
        <v>54534.184440000012</v>
      </c>
      <c r="D35" s="256">
        <v>28903.394650000049</v>
      </c>
    </row>
    <row r="36" spans="1:4" ht="15.75" customHeight="1">
      <c r="A36" s="259"/>
      <c r="B36" s="239"/>
      <c r="C36" s="257"/>
      <c r="D36" s="257"/>
    </row>
    <row r="37" spans="1:4" ht="15.75" customHeight="1">
      <c r="B37" s="239" t="s">
        <v>590</v>
      </c>
      <c r="C37" s="246"/>
      <c r="D37" s="246"/>
    </row>
    <row r="38" spans="1:4" ht="15.75" customHeight="1">
      <c r="A38" s="220">
        <v>19</v>
      </c>
      <c r="B38" s="220" t="s">
        <v>591</v>
      </c>
      <c r="C38" s="224">
        <v>148642</v>
      </c>
      <c r="D38" s="221">
        <v>176568</v>
      </c>
    </row>
    <row r="39" spans="1:4" ht="15.75" customHeight="1">
      <c r="A39" s="220">
        <v>20</v>
      </c>
      <c r="B39" s="220" t="s">
        <v>592</v>
      </c>
      <c r="C39" s="221">
        <v>-103216</v>
      </c>
      <c r="D39" s="221">
        <v>-120509</v>
      </c>
    </row>
    <row r="40" spans="1:4" ht="23">
      <c r="A40" s="262">
        <v>21</v>
      </c>
      <c r="B40" s="263" t="s">
        <v>642</v>
      </c>
      <c r="C40" s="221"/>
      <c r="D40" s="221"/>
    </row>
    <row r="41" spans="1:4" ht="15.75" customHeight="1">
      <c r="A41" s="220">
        <v>22</v>
      </c>
      <c r="B41" s="236" t="s">
        <v>590</v>
      </c>
      <c r="C41" s="235">
        <v>45426</v>
      </c>
      <c r="D41" s="235">
        <v>56059</v>
      </c>
    </row>
    <row r="42" spans="1:4" ht="15.75" customHeight="1">
      <c r="A42" s="254"/>
      <c r="B42" s="239"/>
      <c r="C42" s="224"/>
      <c r="D42" s="260"/>
    </row>
    <row r="43" spans="1:4" ht="15.75" customHeight="1">
      <c r="A43" s="247"/>
      <c r="B43" s="248" t="s">
        <v>643</v>
      </c>
      <c r="C43" s="241"/>
      <c r="D43" s="241"/>
    </row>
    <row r="44" spans="1:4" ht="15.75" customHeight="1">
      <c r="A44" s="222" t="s">
        <v>644</v>
      </c>
      <c r="B44" s="249" t="s">
        <v>654</v>
      </c>
      <c r="C44" s="221"/>
      <c r="D44" s="221"/>
    </row>
    <row r="45" spans="1:4" ht="15.75" customHeight="1">
      <c r="A45" s="222" t="s">
        <v>645</v>
      </c>
      <c r="B45" s="249" t="s">
        <v>655</v>
      </c>
      <c r="C45" s="221"/>
      <c r="D45" s="221"/>
    </row>
    <row r="46" spans="1:4" ht="15.75" customHeight="1">
      <c r="A46" s="222" t="s">
        <v>646</v>
      </c>
      <c r="B46" s="249" t="s">
        <v>656</v>
      </c>
      <c r="C46" s="221"/>
      <c r="D46" s="221"/>
    </row>
    <row r="47" spans="1:4" ht="15.75" customHeight="1">
      <c r="A47" s="222" t="s">
        <v>647</v>
      </c>
      <c r="B47" s="249" t="s">
        <v>657</v>
      </c>
      <c r="C47" s="221"/>
      <c r="D47" s="221"/>
    </row>
    <row r="48" spans="1:4" ht="15.75" customHeight="1">
      <c r="A48" s="222" t="s">
        <v>648</v>
      </c>
      <c r="B48" s="249" t="s">
        <v>658</v>
      </c>
      <c r="C48" s="221"/>
      <c r="D48" s="221"/>
    </row>
    <row r="49" spans="1:4" ht="15.75" customHeight="1">
      <c r="A49" s="222" t="s">
        <v>649</v>
      </c>
      <c r="B49" s="249" t="s">
        <v>659</v>
      </c>
      <c r="C49" s="221"/>
      <c r="D49" s="221"/>
    </row>
    <row r="50" spans="1:4" ht="15.75" customHeight="1">
      <c r="A50" s="222" t="s">
        <v>650</v>
      </c>
      <c r="B50" s="249" t="s">
        <v>660</v>
      </c>
      <c r="C50" s="221"/>
      <c r="D50" s="221"/>
    </row>
    <row r="51" spans="1:4" ht="15.75" customHeight="1">
      <c r="A51" s="222" t="s">
        <v>651</v>
      </c>
      <c r="B51" s="249" t="s">
        <v>661</v>
      </c>
      <c r="C51" s="221"/>
      <c r="D51" s="221"/>
    </row>
    <row r="52" spans="1:4" ht="15.75" customHeight="1">
      <c r="A52" s="222" t="s">
        <v>652</v>
      </c>
      <c r="B52" s="249" t="s">
        <v>662</v>
      </c>
      <c r="C52" s="221"/>
      <c r="D52" s="221"/>
    </row>
    <row r="53" spans="1:4" ht="15.75" customHeight="1">
      <c r="A53" s="222" t="s">
        <v>653</v>
      </c>
      <c r="B53" s="249" t="s">
        <v>663</v>
      </c>
      <c r="C53" s="221"/>
      <c r="D53" s="221"/>
    </row>
    <row r="54" spans="1:4" ht="15.75" customHeight="1">
      <c r="A54" s="237" t="s">
        <v>664</v>
      </c>
      <c r="B54" s="264" t="s">
        <v>665</v>
      </c>
      <c r="C54" s="258"/>
      <c r="D54" s="235"/>
    </row>
    <row r="55" spans="1:4" ht="15.75" customHeight="1">
      <c r="A55" s="222"/>
      <c r="B55" s="265"/>
      <c r="C55" s="257"/>
      <c r="D55" s="221"/>
    </row>
    <row r="56" spans="1:4" ht="15.75" customHeight="1">
      <c r="A56" s="247"/>
      <c r="B56" s="248" t="s">
        <v>666</v>
      </c>
      <c r="C56" s="246"/>
      <c r="D56" s="246"/>
    </row>
    <row r="57" spans="1:4" ht="15.75" customHeight="1">
      <c r="A57" s="222">
        <v>23</v>
      </c>
      <c r="B57" s="262" t="s">
        <v>237</v>
      </c>
      <c r="C57" s="234">
        <v>192768.66886554999</v>
      </c>
      <c r="D57" s="234">
        <v>185624.84615103001</v>
      </c>
    </row>
    <row r="58" spans="1:4" ht="15.75" customHeight="1">
      <c r="A58" s="268">
        <v>24</v>
      </c>
      <c r="B58" s="239" t="s">
        <v>116</v>
      </c>
      <c r="C58" s="256">
        <v>1550333.9335715</v>
      </c>
      <c r="D58" s="258">
        <v>1588556.8151702343</v>
      </c>
    </row>
    <row r="59" spans="1:4" ht="15.75" customHeight="1">
      <c r="A59" s="222"/>
      <c r="B59" s="267"/>
      <c r="C59" s="266"/>
      <c r="D59" s="950"/>
    </row>
    <row r="60" spans="1:4" ht="15.75" customHeight="1">
      <c r="A60" s="247"/>
      <c r="B60" s="248" t="s">
        <v>115</v>
      </c>
      <c r="C60" s="246"/>
      <c r="D60" s="246"/>
    </row>
    <row r="61" spans="1:4" ht="15.75" customHeight="1">
      <c r="A61" s="222">
        <v>25</v>
      </c>
      <c r="B61" s="222" t="s">
        <v>117</v>
      </c>
      <c r="C61" s="944">
        <v>0.12434009518289349</v>
      </c>
      <c r="D61" s="944">
        <v>0.11685124786118394</v>
      </c>
    </row>
    <row r="62" spans="1:4" ht="15.75" customHeight="1">
      <c r="A62" s="222" t="s">
        <v>667</v>
      </c>
      <c r="B62" s="222" t="s">
        <v>672</v>
      </c>
      <c r="C62" s="944"/>
      <c r="D62" s="944"/>
    </row>
    <row r="63" spans="1:4" ht="15.75" customHeight="1">
      <c r="A63" s="222" t="s">
        <v>668</v>
      </c>
      <c r="B63" s="222" t="s">
        <v>673</v>
      </c>
      <c r="C63" s="944"/>
      <c r="D63" s="944"/>
    </row>
    <row r="64" spans="1:4" ht="15.75" customHeight="1">
      <c r="A64" s="222">
        <v>26</v>
      </c>
      <c r="B64" s="222" t="s">
        <v>674</v>
      </c>
      <c r="C64" s="944">
        <v>0.03</v>
      </c>
      <c r="D64" s="944">
        <v>0.03</v>
      </c>
    </row>
    <row r="65" spans="1:4" ht="15.75" customHeight="1">
      <c r="A65" s="222" t="s">
        <v>669</v>
      </c>
      <c r="B65" s="222" t="s">
        <v>119</v>
      </c>
      <c r="C65" s="944"/>
      <c r="D65" s="944"/>
    </row>
    <row r="66" spans="1:4" ht="15.75" customHeight="1">
      <c r="A66" s="222" t="s">
        <v>670</v>
      </c>
      <c r="B66" s="222" t="s">
        <v>675</v>
      </c>
      <c r="C66" s="944"/>
      <c r="D66" s="944"/>
    </row>
    <row r="67" spans="1:4" ht="15.75" customHeight="1">
      <c r="A67" s="222">
        <v>27</v>
      </c>
      <c r="B67" s="222" t="s">
        <v>125</v>
      </c>
      <c r="C67" s="944"/>
      <c r="D67" s="944"/>
    </row>
    <row r="68" spans="1:4" ht="15.75" customHeight="1">
      <c r="A68" s="262" t="s">
        <v>671</v>
      </c>
      <c r="B68" s="222" t="s">
        <v>127</v>
      </c>
      <c r="C68" s="945">
        <v>0.03</v>
      </c>
      <c r="D68" s="945">
        <v>0.03</v>
      </c>
    </row>
    <row r="69" spans="1:4" ht="15.75" customHeight="1">
      <c r="A69" s="222"/>
      <c r="B69" s="267"/>
      <c r="C69" s="946"/>
      <c r="D69" s="946"/>
    </row>
    <row r="70" spans="1:4" ht="15.75" customHeight="1">
      <c r="A70" s="247"/>
      <c r="B70" s="248" t="s">
        <v>676</v>
      </c>
      <c r="C70" s="246"/>
      <c r="D70" s="246"/>
    </row>
    <row r="71" spans="1:4" ht="15.75" customHeight="1">
      <c r="A71" s="262" t="s">
        <v>677</v>
      </c>
      <c r="B71" s="249" t="s">
        <v>593</v>
      </c>
      <c r="C71" s="234"/>
      <c r="D71" s="221"/>
    </row>
    <row r="72" spans="1:4" ht="15.75" customHeight="1">
      <c r="A72" s="220"/>
      <c r="B72" s="269"/>
      <c r="C72" s="224"/>
      <c r="D72" s="260"/>
    </row>
    <row r="73" spans="1:4" ht="15.75" customHeight="1">
      <c r="A73" s="247"/>
      <c r="B73" s="248" t="s">
        <v>678</v>
      </c>
      <c r="C73" s="246"/>
      <c r="D73" s="246"/>
    </row>
    <row r="74" spans="1:4" ht="23">
      <c r="A74" s="247">
        <v>28</v>
      </c>
      <c r="B74" s="243" t="s">
        <v>681</v>
      </c>
      <c r="C74" s="221">
        <v>54534.184440000012</v>
      </c>
      <c r="D74" s="221">
        <v>28903.394650000049</v>
      </c>
    </row>
    <row r="75" spans="1:4" ht="23">
      <c r="A75" s="247">
        <v>29</v>
      </c>
      <c r="B75" s="243" t="s">
        <v>682</v>
      </c>
      <c r="C75" s="221">
        <v>54534.184440000012</v>
      </c>
      <c r="D75" s="221">
        <v>28903.394650000049</v>
      </c>
    </row>
    <row r="76" spans="1:4" ht="34.5">
      <c r="A76" s="247">
        <v>30</v>
      </c>
      <c r="B76" s="243" t="s">
        <v>683</v>
      </c>
      <c r="C76" s="221">
        <v>1550333.9335715</v>
      </c>
      <c r="D76" s="221">
        <v>1588556.8151702343</v>
      </c>
    </row>
    <row r="77" spans="1:4" ht="34.5">
      <c r="A77" s="247" t="s">
        <v>679</v>
      </c>
      <c r="B77" s="243" t="s">
        <v>684</v>
      </c>
      <c r="C77" s="221">
        <v>1550333.9335715</v>
      </c>
      <c r="D77" s="221">
        <v>1588556.8151702343</v>
      </c>
    </row>
    <row r="78" spans="1:4" ht="34.5">
      <c r="A78" s="247">
        <v>31</v>
      </c>
      <c r="B78" s="243" t="s">
        <v>685</v>
      </c>
      <c r="C78" s="947">
        <v>0.12434009518289349</v>
      </c>
      <c r="D78" s="947">
        <v>0.11685124786118394</v>
      </c>
    </row>
    <row r="79" spans="1:4" ht="34.5">
      <c r="A79" s="270" t="s">
        <v>680</v>
      </c>
      <c r="B79" s="243" t="s">
        <v>686</v>
      </c>
      <c r="C79" s="948">
        <v>0.12434009518289349</v>
      </c>
      <c r="D79" s="948">
        <v>0.11685124786118394</v>
      </c>
    </row>
    <row r="80" spans="1:4">
      <c r="B80" s="175"/>
      <c r="C80" s="271"/>
      <c r="D80" s="271"/>
    </row>
  </sheetData>
  <mergeCells count="1">
    <mergeCell ref="C4:D4"/>
  </mergeCells>
  <conditionalFormatting sqref="C3:D3">
    <cfRule type="cellIs" dxfId="21" priority="67" stopIfTrue="1" operator="lessThan">
      <formula>0</formula>
    </cfRule>
  </conditionalFormatting>
  <conditionalFormatting sqref="C7:D12">
    <cfRule type="cellIs" dxfId="20" priority="9" stopIfTrue="1" operator="lessThan">
      <formula>0</formula>
    </cfRule>
  </conditionalFormatting>
  <conditionalFormatting sqref="C13:D14">
    <cfRule type="cellIs" dxfId="19" priority="7" stopIfTrue="1" operator="lessThan">
      <formula>0</formula>
    </cfRule>
  </conditionalFormatting>
  <conditionalFormatting sqref="C16:D25">
    <cfRule type="cellIs" dxfId="18" priority="8" stopIfTrue="1" operator="lessThan">
      <formula>0</formula>
    </cfRule>
  </conditionalFormatting>
  <conditionalFormatting sqref="C29:D34 C38:D40">
    <cfRule type="cellIs" dxfId="17" priority="6" stopIfTrue="1" operator="lessThan">
      <formula>0</formula>
    </cfRule>
  </conditionalFormatting>
  <conditionalFormatting sqref="C35:D36">
    <cfRule type="cellIs" dxfId="16" priority="5" stopIfTrue="1" operator="lessThan">
      <formula>0</formula>
    </cfRule>
  </conditionalFormatting>
  <conditionalFormatting sqref="C41:D42">
    <cfRule type="cellIs" dxfId="15" priority="4" stopIfTrue="1" operator="lessThan">
      <formula>0</formula>
    </cfRule>
  </conditionalFormatting>
  <conditionalFormatting sqref="C44:D55">
    <cfRule type="cellIs" dxfId="14" priority="10" stopIfTrue="1" operator="lessThan">
      <formula>0</formula>
    </cfRule>
  </conditionalFormatting>
  <conditionalFormatting sqref="C57:D59">
    <cfRule type="cellIs" dxfId="13" priority="3" stopIfTrue="1" operator="lessThan">
      <formula>0</formula>
    </cfRule>
  </conditionalFormatting>
  <conditionalFormatting sqref="C61:D69">
    <cfRule type="cellIs" dxfId="12" priority="2" stopIfTrue="1" operator="lessThan">
      <formula>0</formula>
    </cfRule>
  </conditionalFormatting>
  <conditionalFormatting sqref="C71:D72">
    <cfRule type="cellIs" dxfId="11" priority="11" stopIfTrue="1" operator="lessThan">
      <formula>0</formula>
    </cfRule>
  </conditionalFormatting>
  <conditionalFormatting sqref="C74:D79">
    <cfRule type="cellIs" dxfId="10" priority="1" stopIfTrue="1" operator="lessThan">
      <formula>0</formula>
    </cfRule>
  </conditionalFormatting>
  <hyperlinks>
    <hyperlink ref="F4" location="Index!A1" display="Index" xr:uid="{4BF44846-D062-40C8-BC38-8FF8038A699A}"/>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276-A5C2-47E6-BB1D-90EFD4C5E27C}">
  <sheetPr>
    <tabColor rgb="FF005AB4"/>
  </sheetPr>
  <dimension ref="A1:E20"/>
  <sheetViews>
    <sheetView showGridLines="0" zoomScaleNormal="100" workbookViewId="0"/>
  </sheetViews>
  <sheetFormatPr defaultColWidth="9.26953125" defaultRowHeight="11.5"/>
  <cols>
    <col min="1" max="1" width="7" style="62" customWidth="1"/>
    <col min="2" max="2" width="96.26953125" style="62" customWidth="1"/>
    <col min="3" max="3" width="16.26953125" style="219" customWidth="1"/>
    <col min="4" max="4" width="4.08984375" style="62" customWidth="1"/>
    <col min="5" max="5" width="8.6328125" style="62" customWidth="1"/>
    <col min="6" max="16384" width="9.26953125" style="62"/>
  </cols>
  <sheetData>
    <row r="1" spans="1:5" ht="13">
      <c r="A1" s="14" t="s">
        <v>807</v>
      </c>
    </row>
    <row r="2" spans="1:5" ht="15.75" customHeight="1">
      <c r="A2" s="93"/>
    </row>
    <row r="3" spans="1:5" ht="15.75" customHeight="1">
      <c r="C3" s="272" t="s">
        <v>44</v>
      </c>
    </row>
    <row r="4" spans="1:5" ht="15.75" customHeight="1">
      <c r="A4" s="273"/>
      <c r="B4" s="274"/>
      <c r="C4" s="1159" t="s">
        <v>576</v>
      </c>
      <c r="E4" s="89" t="s">
        <v>282</v>
      </c>
    </row>
    <row r="5" spans="1:5" ht="15.75" customHeight="1">
      <c r="A5" s="229" t="s">
        <v>1536</v>
      </c>
      <c r="B5" s="229"/>
      <c r="C5" s="1162"/>
    </row>
    <row r="6" spans="1:5" s="55" customFormat="1" ht="15.75" customHeight="1">
      <c r="A6" s="220" t="s">
        <v>442</v>
      </c>
      <c r="B6" s="242" t="s">
        <v>594</v>
      </c>
      <c r="C6" s="221">
        <v>1455239.5111670299</v>
      </c>
      <c r="D6" s="605"/>
    </row>
    <row r="7" spans="1:5" s="55" customFormat="1" ht="15.75" customHeight="1">
      <c r="A7" s="220" t="s">
        <v>443</v>
      </c>
      <c r="B7" s="242" t="s">
        <v>595</v>
      </c>
      <c r="C7" s="221">
        <v>42242.486129160003</v>
      </c>
      <c r="D7" s="605"/>
      <c r="E7" s="856"/>
    </row>
    <row r="8" spans="1:5" s="55" customFormat="1" ht="15.75" customHeight="1">
      <c r="A8" s="220" t="s">
        <v>596</v>
      </c>
      <c r="B8" s="242" t="s">
        <v>597</v>
      </c>
      <c r="C8" s="221">
        <v>1400666.9876705799</v>
      </c>
      <c r="D8" s="605"/>
    </row>
    <row r="9" spans="1:5" s="55" customFormat="1" ht="15.75" customHeight="1">
      <c r="A9" s="220" t="s">
        <v>598</v>
      </c>
      <c r="B9" s="242" t="s">
        <v>354</v>
      </c>
      <c r="C9" s="221">
        <v>1385.6685</v>
      </c>
      <c r="D9" s="605"/>
    </row>
    <row r="10" spans="1:5" s="55" customFormat="1" ht="15.75" customHeight="1">
      <c r="A10" s="220" t="s">
        <v>381</v>
      </c>
      <c r="B10" s="242" t="s">
        <v>599</v>
      </c>
      <c r="C10" s="221">
        <v>230329.50037542998</v>
      </c>
      <c r="D10" s="605"/>
    </row>
    <row r="11" spans="1:5" s="55" customFormat="1" ht="15.75" customHeight="1">
      <c r="A11" s="220" t="s">
        <v>600</v>
      </c>
      <c r="B11" s="242" t="s">
        <v>837</v>
      </c>
      <c r="C11" s="221">
        <v>10691.787297659999</v>
      </c>
      <c r="D11" s="605"/>
    </row>
    <row r="12" spans="1:5" s="55" customFormat="1" ht="15.75" customHeight="1">
      <c r="A12" s="220" t="s">
        <v>601</v>
      </c>
      <c r="B12" s="242" t="s">
        <v>349</v>
      </c>
      <c r="C12" s="221">
        <v>20171.048467610002</v>
      </c>
      <c r="D12" s="605"/>
    </row>
    <row r="13" spans="1:5" s="55" customFormat="1" ht="15.75" customHeight="1">
      <c r="A13" s="220" t="s">
        <v>602</v>
      </c>
      <c r="B13" s="242" t="s">
        <v>603</v>
      </c>
      <c r="C13" s="221">
        <v>599566.54082545999</v>
      </c>
      <c r="D13" s="605"/>
    </row>
    <row r="14" spans="1:5" s="55" customFormat="1" ht="15.75" customHeight="1">
      <c r="A14" s="220" t="s">
        <v>604</v>
      </c>
      <c r="B14" s="242" t="s">
        <v>605</v>
      </c>
      <c r="C14" s="221">
        <v>120955.75941334</v>
      </c>
      <c r="D14" s="605"/>
    </row>
    <row r="15" spans="1:5" s="55" customFormat="1" ht="15.75" customHeight="1">
      <c r="A15" s="220" t="s">
        <v>606</v>
      </c>
      <c r="B15" s="242" t="s">
        <v>607</v>
      </c>
      <c r="C15" s="221">
        <v>365411.31878466997</v>
      </c>
      <c r="D15" s="605"/>
    </row>
    <row r="16" spans="1:5" s="55" customFormat="1" ht="15.75" customHeight="1">
      <c r="A16" s="220" t="s">
        <v>608</v>
      </c>
      <c r="B16" s="242" t="s">
        <v>353</v>
      </c>
      <c r="C16" s="221">
        <v>15627.04929913</v>
      </c>
      <c r="D16" s="605"/>
    </row>
    <row r="17" spans="1:4" s="55" customFormat="1" ht="15.75" customHeight="1">
      <c r="A17" s="220" t="s">
        <v>609</v>
      </c>
      <c r="B17" s="242" t="s">
        <v>838</v>
      </c>
      <c r="C17" s="221">
        <v>36528.314707280006</v>
      </c>
      <c r="D17" s="605"/>
    </row>
    <row r="18" spans="1:4" ht="15" customHeight="1">
      <c r="A18" s="275"/>
      <c r="B18" s="276"/>
      <c r="C18" s="277"/>
    </row>
    <row r="19" spans="1:4" ht="15" customHeight="1"/>
    <row r="20" spans="1:4" ht="15" customHeight="1"/>
  </sheetData>
  <mergeCells count="1">
    <mergeCell ref="C4:C5"/>
  </mergeCells>
  <conditionalFormatting sqref="C6">
    <cfRule type="cellIs" dxfId="9" priority="6" stopIfTrue="1" operator="lessThan">
      <formula>0</formula>
    </cfRule>
  </conditionalFormatting>
  <conditionalFormatting sqref="C7">
    <cfRule type="cellIs" dxfId="8" priority="1" stopIfTrue="1" operator="lessThan">
      <formula>0</formula>
    </cfRule>
  </conditionalFormatting>
  <conditionalFormatting sqref="C8">
    <cfRule type="cellIs" dxfId="7" priority="5" stopIfTrue="1" operator="lessThan">
      <formula>0</formula>
    </cfRule>
  </conditionalFormatting>
  <conditionalFormatting sqref="C9:C17">
    <cfRule type="cellIs" dxfId="6" priority="15" stopIfTrue="1" operator="lessThan">
      <formula>0</formula>
    </cfRule>
  </conditionalFormatting>
  <hyperlinks>
    <hyperlink ref="E4" location="Index!A1" display="Index" xr:uid="{345154D4-DEDE-4008-9167-E772243FA5C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D3CA-4C13-4303-B217-721FEB7F2D40}">
  <sheetPr>
    <tabColor rgb="FF005AB4"/>
  </sheetPr>
  <dimension ref="A1:F11"/>
  <sheetViews>
    <sheetView showGridLines="0" workbookViewId="0"/>
  </sheetViews>
  <sheetFormatPr defaultColWidth="8.81640625" defaultRowHeight="13"/>
  <cols>
    <col min="1" max="1" width="8.7265625" style="5" customWidth="1"/>
    <col min="2" max="2" width="95.26953125" style="5" customWidth="1"/>
    <col min="3" max="3" width="3.08984375" style="5" customWidth="1"/>
    <col min="4" max="4" width="37.36328125" style="5" customWidth="1"/>
    <col min="5" max="5" width="3.26953125" style="5" customWidth="1"/>
    <col min="6" max="6" width="6.6328125" style="5" customWidth="1"/>
    <col min="7" max="16384" width="8.81640625" style="5"/>
  </cols>
  <sheetData>
    <row r="1" spans="1:6">
      <c r="A1" s="45" t="s">
        <v>1203</v>
      </c>
    </row>
    <row r="2" spans="1:6">
      <c r="A2" s="54"/>
    </row>
    <row r="3" spans="1:6">
      <c r="A3" s="28"/>
      <c r="D3" s="63" t="s">
        <v>44</v>
      </c>
    </row>
    <row r="4" spans="1:6" ht="31.5" customHeight="1">
      <c r="A4" s="182" t="s">
        <v>798</v>
      </c>
      <c r="B4" s="768" t="s">
        <v>536</v>
      </c>
      <c r="C4" s="768"/>
      <c r="D4" s="769" t="s">
        <v>1656</v>
      </c>
      <c r="F4" s="89" t="s">
        <v>282</v>
      </c>
    </row>
    <row r="5" spans="1:6" ht="126.5">
      <c r="A5" s="633" t="s">
        <v>947</v>
      </c>
      <c r="B5" s="634" t="s">
        <v>1492</v>
      </c>
      <c r="C5" s="635"/>
      <c r="D5" s="966" t="s">
        <v>1204</v>
      </c>
    </row>
    <row r="6" spans="1:6" ht="149.5">
      <c r="A6" s="705" t="s">
        <v>950</v>
      </c>
      <c r="B6" s="706" t="s">
        <v>1493</v>
      </c>
      <c r="C6" s="707"/>
      <c r="D6" s="966" t="s">
        <v>1204</v>
      </c>
    </row>
    <row r="7" spans="1:6">
      <c r="A7" s="627"/>
      <c r="B7" s="628"/>
      <c r="C7" s="629"/>
      <c r="D7" s="629"/>
    </row>
    <row r="8" spans="1:6">
      <c r="A8" s="627"/>
      <c r="B8" s="628"/>
      <c r="C8" s="629"/>
      <c r="D8" s="629"/>
    </row>
    <row r="9" spans="1:6">
      <c r="A9" s="627"/>
      <c r="B9" s="628"/>
      <c r="C9" s="629"/>
      <c r="D9" s="629"/>
    </row>
    <row r="10" spans="1:6">
      <c r="A10" s="627"/>
      <c r="B10" s="628"/>
      <c r="C10" s="629"/>
      <c r="D10" s="629"/>
    </row>
    <row r="11" spans="1:6">
      <c r="A11" s="627"/>
      <c r="B11" s="628"/>
      <c r="C11" s="629"/>
      <c r="D11" s="629"/>
    </row>
  </sheetData>
  <hyperlinks>
    <hyperlink ref="F4" location="Index!A1" display="Index" xr:uid="{3CB35E9C-DA0C-4235-B38B-AB23BFD05E2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AB4"/>
  </sheetPr>
  <dimension ref="A1:I133"/>
  <sheetViews>
    <sheetView showGridLines="0" workbookViewId="0"/>
  </sheetViews>
  <sheetFormatPr defaultColWidth="8.81640625" defaultRowHeight="13"/>
  <cols>
    <col min="1" max="1" width="8.36328125" style="13" customWidth="1"/>
    <col min="2" max="2" width="89.81640625" style="5" customWidth="1"/>
    <col min="3" max="5" width="11.36328125" style="5" customWidth="1"/>
    <col min="6" max="6" width="11" style="5" customWidth="1"/>
    <col min="7" max="7" width="10.6328125" style="5" customWidth="1"/>
    <col min="8" max="8" width="3.7265625" style="5" customWidth="1"/>
    <col min="9" max="16384" width="8.81640625" style="5"/>
  </cols>
  <sheetData>
    <row r="1" spans="1:9">
      <c r="A1" s="19" t="s">
        <v>140</v>
      </c>
    </row>
    <row r="2" spans="1:9">
      <c r="A2" s="19"/>
    </row>
    <row r="3" spans="1:9">
      <c r="A3" s="19"/>
      <c r="C3" s="63" t="s">
        <v>44</v>
      </c>
      <c r="D3" s="63" t="s">
        <v>45</v>
      </c>
      <c r="E3" s="63" t="s">
        <v>46</v>
      </c>
      <c r="F3" s="63" t="s">
        <v>84</v>
      </c>
      <c r="G3" s="63" t="s">
        <v>85</v>
      </c>
      <c r="I3" s="24"/>
    </row>
    <row r="4" spans="1:9" ht="22.5" customHeight="1">
      <c r="A4" s="278"/>
      <c r="B4" s="279"/>
      <c r="C4" s="280"/>
      <c r="D4" s="280"/>
      <c r="E4" s="280"/>
      <c r="F4" s="280"/>
      <c r="G4" s="280"/>
      <c r="I4" s="89" t="s">
        <v>282</v>
      </c>
    </row>
    <row r="5" spans="1:9" ht="22.5" customHeight="1">
      <c r="A5" s="1167" t="s">
        <v>83</v>
      </c>
      <c r="B5" s="1167"/>
      <c r="C5" s="281" t="s">
        <v>1537</v>
      </c>
      <c r="D5" s="853" t="s">
        <v>1538</v>
      </c>
      <c r="E5" s="853" t="s">
        <v>1539</v>
      </c>
      <c r="F5" s="853" t="s">
        <v>1540</v>
      </c>
      <c r="G5" s="853" t="s">
        <v>1503</v>
      </c>
    </row>
    <row r="6" spans="1:9" ht="15.75" customHeight="1">
      <c r="A6" s="22" t="s">
        <v>86</v>
      </c>
      <c r="B6" s="10"/>
      <c r="C6" s="23"/>
      <c r="D6" s="23"/>
      <c r="E6" s="23"/>
      <c r="F6" s="282"/>
      <c r="G6" s="23"/>
    </row>
    <row r="7" spans="1:9" ht="15.75" customHeight="1">
      <c r="A7" s="20">
        <v>1</v>
      </c>
      <c r="B7" s="15" t="s">
        <v>87</v>
      </c>
      <c r="C7" s="24">
        <v>179434.66886554999</v>
      </c>
      <c r="D7" s="24">
        <v>172801.55934738001</v>
      </c>
      <c r="E7" s="24">
        <v>172591.84615103001</v>
      </c>
      <c r="F7" s="24">
        <v>165947.19887404001</v>
      </c>
      <c r="G7" s="24">
        <v>166196</v>
      </c>
    </row>
    <row r="8" spans="1:9" ht="15.75" customHeight="1">
      <c r="A8" s="20">
        <v>2</v>
      </c>
      <c r="B8" s="15" t="s">
        <v>88</v>
      </c>
      <c r="C8" s="24">
        <v>192768.66886554999</v>
      </c>
      <c r="D8" s="24">
        <v>185848.55934738001</v>
      </c>
      <c r="E8" s="24">
        <v>185624.84615103001</v>
      </c>
      <c r="F8" s="24">
        <v>178919.19887404001</v>
      </c>
      <c r="G8" s="24">
        <v>179697</v>
      </c>
    </row>
    <row r="9" spans="1:9" ht="15.75" customHeight="1">
      <c r="A9" s="20">
        <v>3</v>
      </c>
      <c r="B9" s="15" t="s">
        <v>89</v>
      </c>
      <c r="C9" s="24">
        <v>219583.66886554999</v>
      </c>
      <c r="D9" s="24">
        <v>218527.55934738001</v>
      </c>
      <c r="E9" s="24">
        <v>217955.84615103001</v>
      </c>
      <c r="F9" s="24">
        <v>211531.19887404001</v>
      </c>
      <c r="G9" s="24">
        <v>212477</v>
      </c>
    </row>
    <row r="10" spans="1:9" ht="15.75" customHeight="1">
      <c r="A10" s="22" t="s">
        <v>90</v>
      </c>
      <c r="B10" s="10"/>
      <c r="C10" s="23"/>
      <c r="D10" s="23"/>
      <c r="E10" s="23"/>
      <c r="F10" s="23"/>
      <c r="G10" s="23"/>
    </row>
    <row r="11" spans="1:9" ht="15.75" customHeight="1">
      <c r="A11" s="20">
        <v>4</v>
      </c>
      <c r="B11" s="15" t="s">
        <v>91</v>
      </c>
      <c r="C11" s="24">
        <v>910471</v>
      </c>
      <c r="D11" s="24">
        <v>907189</v>
      </c>
      <c r="E11" s="24">
        <v>911700.81087278191</v>
      </c>
      <c r="F11" s="24">
        <v>907092</v>
      </c>
      <c r="G11" s="24">
        <v>883831.82865478657</v>
      </c>
    </row>
    <row r="12" spans="1:9" ht="15.75" customHeight="1">
      <c r="A12" s="22" t="s">
        <v>142</v>
      </c>
      <c r="B12" s="10"/>
      <c r="C12" s="23"/>
      <c r="D12" s="23"/>
      <c r="E12" s="23"/>
      <c r="F12" s="23"/>
      <c r="G12" s="23"/>
    </row>
    <row r="13" spans="1:9" ht="15.75" customHeight="1">
      <c r="A13" s="20">
        <v>5</v>
      </c>
      <c r="B13" s="15" t="s">
        <v>1641</v>
      </c>
      <c r="C13" s="64">
        <v>0.19707895019780969</v>
      </c>
      <c r="D13" s="64">
        <v>0.19048021894817949</v>
      </c>
      <c r="E13" s="64">
        <v>0.1893075492450268</v>
      </c>
      <c r="F13" s="64">
        <v>0.18294391179446137</v>
      </c>
      <c r="G13" s="64">
        <v>0.18804029749975665</v>
      </c>
    </row>
    <row r="14" spans="1:9" ht="15.75" customHeight="1">
      <c r="A14" s="20">
        <v>6</v>
      </c>
      <c r="B14" s="15" t="s">
        <v>92</v>
      </c>
      <c r="C14" s="64">
        <v>0.21172411736952632</v>
      </c>
      <c r="D14" s="64">
        <v>0.20486200708714503</v>
      </c>
      <c r="E14" s="64">
        <v>0.20360280909844664</v>
      </c>
      <c r="F14" s="64">
        <v>0.19724456107023933</v>
      </c>
      <c r="G14" s="64">
        <v>0.20331582793697664</v>
      </c>
    </row>
    <row r="15" spans="1:9" ht="15.75" customHeight="1">
      <c r="A15" s="20">
        <v>7</v>
      </c>
      <c r="B15" s="15" t="s">
        <v>93</v>
      </c>
      <c r="C15" s="64">
        <v>0.24117590660828295</v>
      </c>
      <c r="D15" s="64">
        <v>0.2408842692618407</v>
      </c>
      <c r="E15" s="64">
        <v>0.23906510069062933</v>
      </c>
      <c r="F15" s="64">
        <v>0.23319682549990864</v>
      </c>
      <c r="G15" s="64">
        <v>0.24040433158352661</v>
      </c>
    </row>
    <row r="16" spans="1:9" ht="15.75" customHeight="1">
      <c r="A16" s="22" t="s">
        <v>94</v>
      </c>
      <c r="B16" s="10"/>
      <c r="C16" s="23"/>
      <c r="D16" s="23"/>
      <c r="E16" s="23"/>
      <c r="F16" s="77"/>
      <c r="G16" s="77"/>
    </row>
    <row r="17" spans="1:7" ht="15.75" customHeight="1">
      <c r="A17" s="20" t="s">
        <v>95</v>
      </c>
      <c r="B17" s="11" t="s">
        <v>141</v>
      </c>
      <c r="C17" s="64">
        <v>2.1000000000000001E-2</v>
      </c>
      <c r="D17" s="64">
        <v>2.1000000000000001E-2</v>
      </c>
      <c r="E17" s="64">
        <v>2.1000000000000001E-2</v>
      </c>
      <c r="F17" s="64">
        <v>3.5000000000000003E-2</v>
      </c>
      <c r="G17" s="64">
        <v>3.5000000000000003E-2</v>
      </c>
    </row>
    <row r="18" spans="1:7" ht="15.75" customHeight="1">
      <c r="A18" s="20" t="s">
        <v>96</v>
      </c>
      <c r="B18" s="11" t="s">
        <v>97</v>
      </c>
      <c r="C18" s="64">
        <v>1.2E-2</v>
      </c>
      <c r="D18" s="64">
        <v>1.2E-2</v>
      </c>
      <c r="E18" s="64">
        <v>1.2E-2</v>
      </c>
      <c r="F18" s="64">
        <v>0.02</v>
      </c>
      <c r="G18" s="64">
        <v>0.02</v>
      </c>
    </row>
    <row r="19" spans="1:7" ht="15.75" customHeight="1">
      <c r="A19" s="20" t="s">
        <v>98</v>
      </c>
      <c r="B19" s="11" t="s">
        <v>99</v>
      </c>
      <c r="C19" s="64">
        <v>1.6E-2</v>
      </c>
      <c r="D19" s="64">
        <v>1.6E-2</v>
      </c>
      <c r="E19" s="64">
        <v>1.6E-2</v>
      </c>
      <c r="F19" s="64">
        <v>2.5999999999999999E-2</v>
      </c>
      <c r="G19" s="64">
        <v>2.5999999999999999E-2</v>
      </c>
    </row>
    <row r="20" spans="1:7" ht="15.75" customHeight="1">
      <c r="A20" s="20" t="s">
        <v>100</v>
      </c>
      <c r="B20" s="11" t="s">
        <v>101</v>
      </c>
      <c r="C20" s="64">
        <v>2.1000000000000001E-2</v>
      </c>
      <c r="D20" s="64">
        <v>2.1000000000000001E-2</v>
      </c>
      <c r="E20" s="64">
        <v>2.1000000000000001E-2</v>
      </c>
      <c r="F20" s="64">
        <v>3.5000000000000003E-2</v>
      </c>
      <c r="G20" s="64">
        <v>3.5000000000000003E-2</v>
      </c>
    </row>
    <row r="21" spans="1:7" ht="15.75" customHeight="1">
      <c r="A21" s="22" t="s">
        <v>102</v>
      </c>
      <c r="B21" s="10"/>
      <c r="C21" s="23"/>
      <c r="D21" s="23"/>
      <c r="E21" s="23"/>
      <c r="F21" s="77"/>
      <c r="G21" s="77"/>
    </row>
    <row r="22" spans="1:7" ht="15.75" customHeight="1">
      <c r="A22" s="20">
        <v>8</v>
      </c>
      <c r="B22" s="15" t="s">
        <v>103</v>
      </c>
      <c r="C22" s="64">
        <v>2.5000000000000001E-2</v>
      </c>
      <c r="D22" s="64">
        <v>2.5000000000000001E-2</v>
      </c>
      <c r="E22" s="64">
        <v>2.5000000000000001E-2</v>
      </c>
      <c r="F22" s="64">
        <v>2.5000000000000001E-2</v>
      </c>
      <c r="G22" s="64">
        <v>2.5000000000000001E-2</v>
      </c>
    </row>
    <row r="23" spans="1:7">
      <c r="A23" s="20" t="s">
        <v>56</v>
      </c>
      <c r="B23" s="15" t="s">
        <v>104</v>
      </c>
      <c r="C23" s="64">
        <v>0</v>
      </c>
      <c r="D23" s="64">
        <v>0</v>
      </c>
      <c r="E23" s="64">
        <v>0</v>
      </c>
      <c r="F23" s="64">
        <v>0</v>
      </c>
      <c r="G23" s="64">
        <v>0</v>
      </c>
    </row>
    <row r="24" spans="1:7" ht="15.75" customHeight="1">
      <c r="A24" s="20">
        <v>9</v>
      </c>
      <c r="B24" s="15" t="s">
        <v>105</v>
      </c>
      <c r="C24" s="64">
        <v>1.9153076411598899E-2</v>
      </c>
      <c r="D24" s="64">
        <v>1.9202900577081267E-2</v>
      </c>
      <c r="E24" s="64">
        <v>1.9735694606161085E-2</v>
      </c>
      <c r="F24" s="64">
        <v>0.02</v>
      </c>
      <c r="G24" s="64">
        <v>1.89E-2</v>
      </c>
    </row>
    <row r="25" spans="1:7" ht="15.75" customHeight="1">
      <c r="A25" s="20" t="s">
        <v>106</v>
      </c>
      <c r="B25" s="15" t="s">
        <v>107</v>
      </c>
      <c r="C25" s="64">
        <v>2.7692008467305029E-2</v>
      </c>
      <c r="D25" s="64">
        <v>2.7819143586855267E-2</v>
      </c>
      <c r="E25" s="64">
        <v>2.7719241867534165E-2</v>
      </c>
      <c r="F25" s="78">
        <v>2.8299999999999999E-2</v>
      </c>
      <c r="G25" s="64">
        <v>2.8299999999999999E-2</v>
      </c>
    </row>
    <row r="26" spans="1:7" ht="15.75" customHeight="1">
      <c r="A26" s="20">
        <v>10</v>
      </c>
      <c r="B26" s="15" t="s">
        <v>108</v>
      </c>
      <c r="C26" s="64">
        <v>0</v>
      </c>
      <c r="D26" s="64">
        <v>0</v>
      </c>
      <c r="E26" s="64">
        <v>0</v>
      </c>
      <c r="F26" s="64">
        <v>0</v>
      </c>
      <c r="G26" s="64">
        <v>0</v>
      </c>
    </row>
    <row r="27" spans="1:7" ht="15.75" customHeight="1">
      <c r="A27" s="20" t="s">
        <v>109</v>
      </c>
      <c r="B27" s="11" t="s">
        <v>110</v>
      </c>
      <c r="C27" s="64">
        <v>0.02</v>
      </c>
      <c r="D27" s="64">
        <v>0.02</v>
      </c>
      <c r="E27" s="64">
        <v>0.02</v>
      </c>
      <c r="F27" s="64">
        <v>0.02</v>
      </c>
      <c r="G27" s="64">
        <v>0.02</v>
      </c>
    </row>
    <row r="28" spans="1:7" ht="15.75" customHeight="1">
      <c r="A28" s="20">
        <v>11</v>
      </c>
      <c r="B28" s="15" t="s">
        <v>111</v>
      </c>
      <c r="C28" s="64">
        <v>9.1845084878903929E-2</v>
      </c>
      <c r="D28" s="64">
        <v>9.2022044163936528E-2</v>
      </c>
      <c r="E28" s="64">
        <v>9.2454936473695237E-2</v>
      </c>
      <c r="F28" s="64">
        <v>9.2999999999999999E-2</v>
      </c>
      <c r="G28" s="64">
        <v>9.1999999999999998E-2</v>
      </c>
    </row>
    <row r="29" spans="1:7" ht="15.75" customHeight="1">
      <c r="A29" s="20" t="s">
        <v>112</v>
      </c>
      <c r="B29" s="15" t="s">
        <v>113</v>
      </c>
      <c r="C29" s="64">
        <v>0.193</v>
      </c>
      <c r="D29" s="64">
        <v>0.193</v>
      </c>
      <c r="E29" s="64">
        <v>0.193</v>
      </c>
      <c r="F29" s="64">
        <v>0.20799999999999999</v>
      </c>
      <c r="G29" s="64">
        <v>0.20699999999999999</v>
      </c>
    </row>
    <row r="30" spans="1:7" ht="15.75" customHeight="1">
      <c r="A30" s="20">
        <v>12</v>
      </c>
      <c r="B30" s="15" t="s">
        <v>114</v>
      </c>
      <c r="C30" s="64">
        <v>4.3724117369526333E-2</v>
      </c>
      <c r="D30" s="64">
        <v>3.6862007087145043E-2</v>
      </c>
      <c r="E30" s="64">
        <v>3.5602809098446653E-2</v>
      </c>
      <c r="F30" s="64">
        <v>1.7999999999999999E-2</v>
      </c>
      <c r="G30" s="64">
        <v>2.4064887122085571E-2</v>
      </c>
    </row>
    <row r="31" spans="1:7" ht="15.75" customHeight="1">
      <c r="A31" s="22" t="s">
        <v>115</v>
      </c>
      <c r="B31" s="10"/>
      <c r="C31" s="23"/>
      <c r="D31" s="23"/>
      <c r="E31" s="23"/>
      <c r="F31" s="23"/>
      <c r="G31" s="23"/>
    </row>
    <row r="32" spans="1:7" ht="15.75" customHeight="1">
      <c r="A32" s="20">
        <v>13</v>
      </c>
      <c r="B32" s="16" t="s">
        <v>116</v>
      </c>
      <c r="C32" s="68">
        <v>1550334</v>
      </c>
      <c r="D32" s="68">
        <v>1577355</v>
      </c>
      <c r="E32" s="68">
        <v>1588555</v>
      </c>
      <c r="F32" s="68">
        <v>1584963</v>
      </c>
      <c r="G32" s="68">
        <v>1517369</v>
      </c>
    </row>
    <row r="33" spans="1:7" ht="15.75" customHeight="1">
      <c r="A33" s="12">
        <v>14</v>
      </c>
      <c r="B33" s="17" t="s">
        <v>117</v>
      </c>
      <c r="C33" s="64">
        <v>0.12434008985518603</v>
      </c>
      <c r="D33" s="64">
        <v>0.11782291199341938</v>
      </c>
      <c r="E33" s="64">
        <v>0.11685138138184073</v>
      </c>
      <c r="F33" s="64">
        <v>0.11288522230111367</v>
      </c>
      <c r="G33" s="64">
        <v>0.11842669779071538</v>
      </c>
    </row>
    <row r="34" spans="1:7" ht="15.75" customHeight="1">
      <c r="A34" s="22" t="s">
        <v>143</v>
      </c>
      <c r="B34" s="10"/>
      <c r="C34" s="69"/>
      <c r="D34" s="69"/>
      <c r="E34" s="854"/>
      <c r="F34" s="69"/>
      <c r="G34" s="854"/>
    </row>
    <row r="35" spans="1:7" s="18" customFormat="1" ht="15.75" customHeight="1">
      <c r="A35" s="12" t="s">
        <v>118</v>
      </c>
      <c r="B35" s="11" t="s">
        <v>119</v>
      </c>
      <c r="C35" s="64">
        <v>0</v>
      </c>
      <c r="D35" s="64">
        <v>0</v>
      </c>
      <c r="E35" s="64">
        <v>0</v>
      </c>
      <c r="F35" s="78">
        <v>0</v>
      </c>
      <c r="G35" s="64">
        <v>0</v>
      </c>
    </row>
    <row r="36" spans="1:7" s="18" customFormat="1" ht="15.75" customHeight="1">
      <c r="A36" s="12" t="s">
        <v>120</v>
      </c>
      <c r="B36" s="11" t="s">
        <v>97</v>
      </c>
      <c r="C36" s="64">
        <v>0</v>
      </c>
      <c r="D36" s="64">
        <v>0</v>
      </c>
      <c r="E36" s="64">
        <v>0</v>
      </c>
      <c r="F36" s="78">
        <v>0</v>
      </c>
      <c r="G36" s="64">
        <v>0</v>
      </c>
    </row>
    <row r="37" spans="1:7" s="18" customFormat="1" ht="15.75" customHeight="1">
      <c r="A37" s="12" t="s">
        <v>121</v>
      </c>
      <c r="B37" s="11" t="s">
        <v>122</v>
      </c>
      <c r="C37" s="64">
        <v>0</v>
      </c>
      <c r="D37" s="64">
        <v>0</v>
      </c>
      <c r="E37" s="64">
        <v>0</v>
      </c>
      <c r="F37" s="78">
        <v>0</v>
      </c>
      <c r="G37" s="64">
        <v>0</v>
      </c>
    </row>
    <row r="38" spans="1:7" ht="15.75" customHeight="1">
      <c r="A38" s="22" t="s">
        <v>123</v>
      </c>
      <c r="B38" s="10"/>
      <c r="C38" s="854"/>
      <c r="D38" s="854"/>
      <c r="E38" s="854"/>
      <c r="F38" s="79"/>
      <c r="G38" s="854"/>
    </row>
    <row r="39" spans="1:7" s="18" customFormat="1" ht="15.75" customHeight="1">
      <c r="A39" s="12" t="s">
        <v>124</v>
      </c>
      <c r="B39" s="11" t="s">
        <v>125</v>
      </c>
      <c r="C39" s="64">
        <v>0</v>
      </c>
      <c r="D39" s="64">
        <v>0</v>
      </c>
      <c r="E39" s="64">
        <v>0</v>
      </c>
      <c r="F39" s="78">
        <v>0</v>
      </c>
      <c r="G39" s="64">
        <v>0</v>
      </c>
    </row>
    <row r="40" spans="1:7" s="18" customFormat="1" ht="15.75" customHeight="1">
      <c r="A40" s="12" t="s">
        <v>126</v>
      </c>
      <c r="B40" s="11" t="s">
        <v>127</v>
      </c>
      <c r="C40" s="64">
        <v>0.03</v>
      </c>
      <c r="D40" s="64">
        <v>0.03</v>
      </c>
      <c r="E40" s="64">
        <v>0.03</v>
      </c>
      <c r="F40" s="78">
        <v>0.03</v>
      </c>
      <c r="G40" s="64">
        <v>0.03</v>
      </c>
    </row>
    <row r="41" spans="1:7" ht="15.75" customHeight="1">
      <c r="A41" s="22" t="s">
        <v>128</v>
      </c>
      <c r="B41" s="10"/>
      <c r="C41" s="23"/>
      <c r="D41" s="23"/>
      <c r="E41" s="23"/>
      <c r="F41" s="23"/>
      <c r="G41" s="23"/>
    </row>
    <row r="42" spans="1:7" ht="15.75" customHeight="1">
      <c r="A42" s="20">
        <v>15</v>
      </c>
      <c r="B42" s="16" t="s">
        <v>129</v>
      </c>
      <c r="C42" s="24">
        <v>252424</v>
      </c>
      <c r="D42" s="24">
        <v>248802</v>
      </c>
      <c r="E42" s="24">
        <v>237391</v>
      </c>
      <c r="F42" s="24">
        <v>218618</v>
      </c>
      <c r="G42" s="24">
        <v>237247</v>
      </c>
    </row>
    <row r="43" spans="1:7" ht="15.75" customHeight="1">
      <c r="A43" s="12" t="s">
        <v>130</v>
      </c>
      <c r="B43" s="17" t="s">
        <v>131</v>
      </c>
      <c r="C43" s="24">
        <v>177926</v>
      </c>
      <c r="D43" s="24">
        <v>204885</v>
      </c>
      <c r="E43" s="24">
        <v>197630</v>
      </c>
      <c r="F43" s="24">
        <v>209608</v>
      </c>
      <c r="G43" s="24">
        <v>204740.46547924451</v>
      </c>
    </row>
    <row r="44" spans="1:7" ht="15.75" customHeight="1">
      <c r="A44" s="12" t="s">
        <v>132</v>
      </c>
      <c r="B44" s="17" t="s">
        <v>133</v>
      </c>
      <c r="C44" s="24">
        <v>46330</v>
      </c>
      <c r="D44" s="24">
        <v>65929</v>
      </c>
      <c r="E44" s="24">
        <v>51858</v>
      </c>
      <c r="F44" s="24">
        <v>83658</v>
      </c>
      <c r="G44" s="24">
        <v>55036</v>
      </c>
    </row>
    <row r="45" spans="1:7" ht="15.75" customHeight="1">
      <c r="A45" s="20">
        <v>16</v>
      </c>
      <c r="B45" s="16" t="s">
        <v>134</v>
      </c>
      <c r="C45" s="24">
        <v>131596</v>
      </c>
      <c r="D45" s="24">
        <v>138956</v>
      </c>
      <c r="E45" s="24">
        <v>145772</v>
      </c>
      <c r="F45" s="24">
        <v>125950</v>
      </c>
      <c r="G45" s="24">
        <v>149704.46547924451</v>
      </c>
    </row>
    <row r="46" spans="1:7" ht="15.75" customHeight="1">
      <c r="A46" s="20">
        <v>17</v>
      </c>
      <c r="B46" s="16" t="s">
        <v>135</v>
      </c>
      <c r="C46" s="65">
        <v>1.9181738046749142</v>
      </c>
      <c r="D46" s="65">
        <v>1.7905092259420248</v>
      </c>
      <c r="E46" s="65">
        <v>1.6285089043163297</v>
      </c>
      <c r="F46" s="65">
        <v>1.7357522826518459</v>
      </c>
      <c r="G46" s="65">
        <v>1.5847690263647658</v>
      </c>
    </row>
    <row r="47" spans="1:7" ht="15.75" customHeight="1">
      <c r="A47" s="22" t="s">
        <v>136</v>
      </c>
      <c r="B47" s="10"/>
      <c r="C47" s="23"/>
      <c r="D47" s="23"/>
      <c r="E47" s="23"/>
      <c r="F47" s="23"/>
      <c r="G47" s="23"/>
    </row>
    <row r="48" spans="1:7" ht="15.75" customHeight="1">
      <c r="A48" s="20">
        <v>18</v>
      </c>
      <c r="B48" s="16" t="s">
        <v>137</v>
      </c>
      <c r="C48" s="24">
        <v>1167158</v>
      </c>
      <c r="D48" s="24">
        <v>1182579</v>
      </c>
      <c r="E48" s="24">
        <v>1155347</v>
      </c>
      <c r="F48" s="24">
        <v>1148267</v>
      </c>
      <c r="G48" s="24">
        <v>1109623</v>
      </c>
    </row>
    <row r="49" spans="1:7" ht="15.75" customHeight="1">
      <c r="A49" s="20">
        <v>19</v>
      </c>
      <c r="B49" s="5" t="s">
        <v>138</v>
      </c>
      <c r="C49" s="24">
        <v>982601</v>
      </c>
      <c r="D49" s="24">
        <v>971343</v>
      </c>
      <c r="E49" s="24">
        <v>977589</v>
      </c>
      <c r="F49" s="24">
        <v>979338</v>
      </c>
      <c r="G49" s="24">
        <v>931991</v>
      </c>
    </row>
    <row r="50" spans="1:7" ht="15.75" customHeight="1">
      <c r="A50" s="20">
        <v>20</v>
      </c>
      <c r="B50" s="16" t="s">
        <v>139</v>
      </c>
      <c r="C50" s="65">
        <v>1.187824966593765</v>
      </c>
      <c r="D50" s="65">
        <v>1.2174679798999941</v>
      </c>
      <c r="E50" s="65">
        <v>1.1818330607238829</v>
      </c>
      <c r="F50" s="65">
        <v>1.172493051428618</v>
      </c>
      <c r="G50" s="65">
        <v>1.1905941151792239</v>
      </c>
    </row>
    <row r="104" spans="1:9">
      <c r="A104" s="21"/>
      <c r="B104" s="10"/>
      <c r="C104" s="10"/>
      <c r="D104" s="10"/>
      <c r="E104" s="10"/>
      <c r="F104" s="10"/>
      <c r="G104" s="10"/>
      <c r="H104" s="10"/>
      <c r="I104" s="10"/>
    </row>
    <row r="105" spans="1:9">
      <c r="A105" s="21"/>
      <c r="B105" s="10"/>
      <c r="C105" s="10"/>
      <c r="D105" s="10"/>
      <c r="E105" s="10"/>
      <c r="F105" s="10"/>
      <c r="G105" s="10"/>
      <c r="H105" s="10"/>
      <c r="I105" s="10"/>
    </row>
    <row r="106" spans="1:9">
      <c r="A106" s="21"/>
      <c r="B106" s="10"/>
      <c r="C106" s="10"/>
      <c r="D106" s="10"/>
      <c r="E106" s="10"/>
      <c r="F106" s="10"/>
      <c r="G106" s="10"/>
      <c r="H106" s="10"/>
      <c r="I106" s="10"/>
    </row>
    <row r="107" spans="1:9">
      <c r="A107" s="21"/>
      <c r="B107" s="10"/>
      <c r="C107" s="10"/>
      <c r="D107" s="10"/>
      <c r="E107" s="10"/>
      <c r="F107" s="10"/>
      <c r="G107" s="10"/>
      <c r="H107" s="10"/>
      <c r="I107" s="10"/>
    </row>
    <row r="108" spans="1:9">
      <c r="A108" s="21"/>
      <c r="B108" s="10"/>
      <c r="C108" s="10"/>
      <c r="D108" s="10"/>
      <c r="E108" s="10"/>
      <c r="F108" s="10"/>
      <c r="G108" s="10"/>
      <c r="H108" s="10"/>
      <c r="I108" s="10"/>
    </row>
    <row r="109" spans="1:9">
      <c r="A109" s="21"/>
      <c r="B109" s="10"/>
      <c r="C109" s="10"/>
      <c r="D109" s="10"/>
      <c r="E109" s="10"/>
      <c r="F109" s="10"/>
      <c r="G109" s="10"/>
      <c r="H109" s="10"/>
      <c r="I109" s="10"/>
    </row>
    <row r="110" spans="1:9">
      <c r="A110" s="21"/>
      <c r="B110" s="10"/>
      <c r="C110" s="10"/>
      <c r="D110" s="10"/>
      <c r="E110" s="10"/>
      <c r="F110" s="10"/>
      <c r="G110" s="10"/>
      <c r="H110" s="10"/>
      <c r="I110" s="10"/>
    </row>
    <row r="111" spans="1:9">
      <c r="A111" s="21"/>
      <c r="B111" s="10"/>
      <c r="C111" s="10"/>
      <c r="D111" s="10"/>
      <c r="E111" s="10"/>
      <c r="F111" s="10"/>
      <c r="G111" s="10"/>
      <c r="H111" s="10"/>
      <c r="I111" s="10"/>
    </row>
    <row r="112" spans="1:9">
      <c r="A112" s="21"/>
      <c r="B112" s="10"/>
      <c r="C112" s="10"/>
      <c r="D112" s="10"/>
      <c r="E112" s="10"/>
      <c r="F112" s="10"/>
      <c r="G112" s="10"/>
      <c r="H112" s="10"/>
      <c r="I112" s="10"/>
    </row>
    <row r="113" spans="1:9">
      <c r="A113" s="21"/>
      <c r="B113" s="10"/>
      <c r="C113" s="10"/>
      <c r="D113" s="10"/>
      <c r="E113" s="10"/>
      <c r="F113" s="10"/>
      <c r="G113" s="10"/>
      <c r="H113" s="10"/>
      <c r="I113" s="10"/>
    </row>
    <row r="114" spans="1:9">
      <c r="A114" s="21"/>
      <c r="B114" s="10"/>
      <c r="C114" s="10"/>
      <c r="D114" s="10"/>
      <c r="E114" s="10"/>
      <c r="F114" s="10"/>
      <c r="G114" s="10"/>
      <c r="H114" s="10"/>
      <c r="I114" s="10"/>
    </row>
    <row r="115" spans="1:9">
      <c r="A115" s="21"/>
      <c r="B115" s="10"/>
      <c r="C115" s="10"/>
      <c r="D115" s="10"/>
      <c r="E115" s="10"/>
      <c r="F115" s="10"/>
      <c r="G115" s="10"/>
      <c r="H115" s="10"/>
      <c r="I115" s="10"/>
    </row>
    <row r="116" spans="1:9">
      <c r="A116" s="21"/>
      <c r="B116" s="10"/>
      <c r="C116" s="10"/>
      <c r="D116" s="10"/>
      <c r="E116" s="10"/>
      <c r="F116" s="10"/>
      <c r="G116" s="10"/>
      <c r="H116" s="10"/>
      <c r="I116" s="10"/>
    </row>
    <row r="117" spans="1:9">
      <c r="A117" s="21"/>
      <c r="B117" s="10"/>
      <c r="C117" s="10"/>
      <c r="D117" s="10"/>
      <c r="E117" s="10"/>
      <c r="F117" s="10"/>
      <c r="G117" s="10"/>
      <c r="H117" s="10"/>
      <c r="I117" s="10"/>
    </row>
    <row r="118" spans="1:9">
      <c r="A118" s="21"/>
      <c r="B118" s="10"/>
      <c r="C118" s="10"/>
      <c r="D118" s="10"/>
      <c r="E118" s="10"/>
      <c r="F118" s="10"/>
      <c r="G118" s="10"/>
      <c r="H118" s="10"/>
      <c r="I118" s="10"/>
    </row>
    <row r="119" spans="1:9">
      <c r="A119" s="21"/>
      <c r="B119" s="10"/>
      <c r="C119" s="10"/>
      <c r="D119" s="10"/>
      <c r="E119" s="10"/>
      <c r="F119" s="10"/>
      <c r="G119" s="10"/>
      <c r="H119" s="10"/>
      <c r="I119" s="10"/>
    </row>
    <row r="120" spans="1:9">
      <c r="A120" s="21"/>
      <c r="B120" s="10"/>
      <c r="C120" s="10"/>
      <c r="D120" s="10"/>
      <c r="E120" s="10"/>
      <c r="F120" s="10"/>
      <c r="G120" s="10"/>
      <c r="H120" s="10"/>
      <c r="I120" s="10"/>
    </row>
    <row r="121" spans="1:9">
      <c r="A121" s="21"/>
      <c r="B121" s="10"/>
      <c r="C121" s="10"/>
      <c r="D121" s="10"/>
      <c r="E121" s="10"/>
      <c r="F121" s="10"/>
      <c r="G121" s="10"/>
      <c r="H121" s="10"/>
      <c r="I121" s="10"/>
    </row>
    <row r="122" spans="1:9">
      <c r="A122" s="21"/>
      <c r="B122" s="10"/>
      <c r="C122" s="10"/>
      <c r="D122" s="10"/>
      <c r="E122" s="10"/>
      <c r="F122" s="10"/>
      <c r="G122" s="10"/>
      <c r="H122" s="10"/>
      <c r="I122" s="10"/>
    </row>
    <row r="123" spans="1:9">
      <c r="A123" s="21"/>
      <c r="B123" s="10"/>
      <c r="C123" s="10"/>
      <c r="D123" s="10"/>
      <c r="E123" s="10"/>
      <c r="F123" s="10"/>
      <c r="G123" s="10"/>
      <c r="H123" s="10"/>
      <c r="I123" s="10"/>
    </row>
    <row r="124" spans="1:9">
      <c r="A124" s="21"/>
      <c r="B124" s="10"/>
      <c r="C124" s="10"/>
      <c r="D124" s="10"/>
      <c r="E124" s="10"/>
      <c r="F124" s="10"/>
      <c r="G124" s="10"/>
      <c r="H124" s="10"/>
      <c r="I124" s="10"/>
    </row>
    <row r="125" spans="1:9">
      <c r="A125" s="21"/>
      <c r="B125" s="10"/>
      <c r="C125" s="10"/>
      <c r="D125" s="10"/>
      <c r="E125" s="10"/>
      <c r="F125" s="10"/>
      <c r="G125" s="10"/>
      <c r="H125" s="10"/>
      <c r="I125" s="10"/>
    </row>
    <row r="126" spans="1:9">
      <c r="A126" s="21"/>
      <c r="B126" s="10"/>
      <c r="C126" s="10"/>
      <c r="D126" s="10"/>
      <c r="E126" s="10"/>
      <c r="F126" s="10"/>
      <c r="G126" s="10"/>
      <c r="H126" s="10"/>
      <c r="I126" s="10"/>
    </row>
    <row r="127" spans="1:9">
      <c r="A127" s="21"/>
      <c r="B127" s="10"/>
      <c r="C127" s="10"/>
      <c r="D127" s="10"/>
      <c r="E127" s="10"/>
      <c r="F127" s="10"/>
      <c r="G127" s="10"/>
      <c r="H127" s="10"/>
      <c r="I127" s="10"/>
    </row>
    <row r="128" spans="1:9">
      <c r="A128" s="21"/>
      <c r="B128" s="10"/>
      <c r="C128" s="10"/>
      <c r="D128" s="10"/>
      <c r="E128" s="10"/>
      <c r="F128" s="10"/>
      <c r="G128" s="10"/>
      <c r="H128" s="10"/>
      <c r="I128" s="10"/>
    </row>
    <row r="129" spans="1:9">
      <c r="A129" s="21"/>
      <c r="B129" s="10"/>
      <c r="C129" s="10"/>
      <c r="D129" s="10"/>
      <c r="E129" s="10"/>
      <c r="F129" s="10"/>
      <c r="G129" s="10"/>
      <c r="H129" s="10"/>
      <c r="I129" s="10"/>
    </row>
    <row r="130" spans="1:9">
      <c r="A130" s="21"/>
      <c r="B130" s="10"/>
      <c r="C130" s="10"/>
      <c r="D130" s="10"/>
      <c r="E130" s="10"/>
      <c r="F130" s="10"/>
      <c r="G130" s="10"/>
      <c r="H130" s="10"/>
      <c r="I130" s="10"/>
    </row>
    <row r="131" spans="1:9">
      <c r="A131" s="21"/>
      <c r="B131" s="10"/>
      <c r="C131" s="10"/>
      <c r="D131" s="10"/>
      <c r="E131" s="10"/>
      <c r="F131" s="10"/>
      <c r="G131" s="10"/>
      <c r="H131" s="10"/>
      <c r="I131" s="10"/>
    </row>
    <row r="132" spans="1:9">
      <c r="A132" s="21"/>
      <c r="B132" s="10"/>
      <c r="C132" s="10"/>
      <c r="D132" s="10"/>
      <c r="E132" s="10"/>
      <c r="F132" s="10"/>
      <c r="G132" s="10"/>
      <c r="H132" s="10"/>
      <c r="I132" s="10"/>
    </row>
    <row r="133" spans="1:9">
      <c r="A133" s="21"/>
      <c r="B133" s="10"/>
      <c r="C133" s="10"/>
      <c r="D133" s="10"/>
      <c r="E133" s="10"/>
      <c r="F133" s="10"/>
      <c r="G133" s="10"/>
      <c r="H133" s="10"/>
      <c r="I133" s="10"/>
    </row>
  </sheetData>
  <mergeCells count="1">
    <mergeCell ref="A5:B5"/>
  </mergeCells>
  <hyperlinks>
    <hyperlink ref="I4" location="Index!A1" display="Index" xr:uid="{599BF457-B27F-408B-8B80-46B0E1D8E55B}"/>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2FC2-CD8D-46ED-804E-629FE20544B4}">
  <sheetPr>
    <tabColor rgb="FF005AB4"/>
  </sheetPr>
  <dimension ref="A1:G9"/>
  <sheetViews>
    <sheetView showGridLines="0" workbookViewId="0"/>
  </sheetViews>
  <sheetFormatPr defaultColWidth="8.81640625" defaultRowHeight="13"/>
  <cols>
    <col min="1" max="1" width="9.6328125" style="5" customWidth="1"/>
    <col min="2" max="2" width="63.6328125" style="5" customWidth="1"/>
    <col min="3" max="3" width="4.7265625" style="5" customWidth="1"/>
    <col min="4" max="5" width="36.81640625" style="5" customWidth="1"/>
    <col min="6" max="6" width="4.6328125" style="5" customWidth="1"/>
    <col min="7" max="16384" width="8.81640625" style="5"/>
  </cols>
  <sheetData>
    <row r="1" spans="1:7">
      <c r="A1" s="45" t="s">
        <v>1982</v>
      </c>
    </row>
    <row r="2" spans="1:7" s="362" customFormat="1" ht="15.75" customHeight="1">
      <c r="A2" s="362" t="s">
        <v>1209</v>
      </c>
      <c r="B2" s="400"/>
    </row>
    <row r="3" spans="1:7" s="362" customFormat="1" ht="15.75" customHeight="1">
      <c r="B3" s="400"/>
    </row>
    <row r="4" spans="1:7" s="362" customFormat="1" ht="15.75" customHeight="1">
      <c r="B4" s="315"/>
    </row>
    <row r="5" spans="1:7" s="362" customFormat="1" ht="23">
      <c r="A5" s="669" t="s">
        <v>798</v>
      </c>
      <c r="B5" s="609" t="s">
        <v>1210</v>
      </c>
      <c r="C5" s="609"/>
      <c r="D5" s="609" t="s">
        <v>1656</v>
      </c>
      <c r="E5"/>
      <c r="G5" s="651" t="s">
        <v>282</v>
      </c>
    </row>
    <row r="6" spans="1:7" s="362" customFormat="1" ht="34.5">
      <c r="A6" s="551" t="s">
        <v>44</v>
      </c>
      <c r="B6" s="639" t="s">
        <v>1211</v>
      </c>
      <c r="C6" s="552"/>
      <c r="D6" s="959" t="s">
        <v>1528</v>
      </c>
      <c r="E6"/>
    </row>
    <row r="7" spans="1:7" s="362" customFormat="1" ht="46">
      <c r="A7" s="553" t="s">
        <v>45</v>
      </c>
      <c r="B7" s="642" t="s">
        <v>1213</v>
      </c>
      <c r="C7" s="554"/>
      <c r="D7" s="965" t="s">
        <v>1214</v>
      </c>
      <c r="E7"/>
    </row>
    <row r="8" spans="1:7" s="362" customFormat="1" ht="34.5">
      <c r="A8" s="553" t="s">
        <v>46</v>
      </c>
      <c r="B8" s="642" t="s">
        <v>1215</v>
      </c>
      <c r="C8" s="554"/>
      <c r="D8" s="965" t="s">
        <v>1529</v>
      </c>
      <c r="E8"/>
    </row>
    <row r="9" spans="1:7" s="362" customFormat="1" ht="46">
      <c r="A9" s="553" t="s">
        <v>84</v>
      </c>
      <c r="B9" s="642" t="s">
        <v>1216</v>
      </c>
      <c r="C9" s="554"/>
      <c r="D9" s="965" t="s">
        <v>1212</v>
      </c>
      <c r="E9"/>
    </row>
  </sheetData>
  <hyperlinks>
    <hyperlink ref="G5" location="Index!A1" display="Index" xr:uid="{1E3168FD-51D8-4C6C-AADB-7A4334BE4F4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E731B-8C47-4721-8AFA-6E00732401A4}">
  <sheetPr>
    <tabColor rgb="FF005AB4"/>
  </sheetPr>
  <dimension ref="A1:F8"/>
  <sheetViews>
    <sheetView showGridLines="0" workbookViewId="0"/>
  </sheetViews>
  <sheetFormatPr defaultColWidth="8.81640625" defaultRowHeight="13"/>
  <cols>
    <col min="1" max="1" width="9.6328125" style="5" customWidth="1"/>
    <col min="2" max="2" width="63.6328125" style="5" customWidth="1"/>
    <col min="3" max="3" width="4.7265625" style="5" customWidth="1"/>
    <col min="4" max="4" width="36.81640625" style="5" customWidth="1"/>
    <col min="5" max="5" width="4.6328125" style="5" customWidth="1"/>
    <col min="6" max="16384" width="8.81640625" style="5"/>
  </cols>
  <sheetData>
    <row r="1" spans="1:6">
      <c r="A1" s="45" t="s">
        <v>1981</v>
      </c>
    </row>
    <row r="2" spans="1:6" s="362" customFormat="1" ht="11.5">
      <c r="B2" s="400"/>
    </row>
    <row r="3" spans="1:6" s="362" customFormat="1" ht="11.5">
      <c r="B3" s="400"/>
    </row>
    <row r="4" spans="1:6" s="362" customFormat="1" ht="23">
      <c r="A4" s="669" t="s">
        <v>798</v>
      </c>
      <c r="B4" s="609" t="s">
        <v>1210</v>
      </c>
      <c r="C4" s="609"/>
      <c r="D4" s="609" t="s">
        <v>1542</v>
      </c>
      <c r="F4" s="651" t="s">
        <v>282</v>
      </c>
    </row>
    <row r="5" spans="1:6" s="362" customFormat="1" ht="57.5">
      <c r="A5" s="551" t="s">
        <v>44</v>
      </c>
      <c r="B5" s="639" t="s">
        <v>1217</v>
      </c>
      <c r="C5" s="552"/>
      <c r="D5" s="967" t="s">
        <v>1973</v>
      </c>
    </row>
    <row r="6" spans="1:6" s="362" customFormat="1" ht="23">
      <c r="A6" s="553" t="s">
        <v>45</v>
      </c>
      <c r="B6" s="642" t="s">
        <v>1219</v>
      </c>
      <c r="C6" s="554"/>
      <c r="D6" s="967" t="s">
        <v>61</v>
      </c>
    </row>
    <row r="7" spans="1:6" s="362" customFormat="1" ht="23">
      <c r="A7" s="553" t="s">
        <v>46</v>
      </c>
      <c r="B7" s="642" t="s">
        <v>1220</v>
      </c>
      <c r="C7" s="554"/>
      <c r="D7" s="967" t="s">
        <v>1218</v>
      </c>
    </row>
    <row r="8" spans="1:6" s="362" customFormat="1" ht="57.5">
      <c r="A8" s="553" t="s">
        <v>84</v>
      </c>
      <c r="B8" s="642" t="s">
        <v>1221</v>
      </c>
      <c r="C8" s="554"/>
      <c r="D8" s="967" t="s">
        <v>61</v>
      </c>
    </row>
  </sheetData>
  <hyperlinks>
    <hyperlink ref="F4" location="Index!A1" display="Index" xr:uid="{6CC36185-3CE2-4645-B218-BF222B05A2F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5AB4"/>
  </sheetPr>
  <dimension ref="A1:N24"/>
  <sheetViews>
    <sheetView showGridLines="0" zoomScaleNormal="100" workbookViewId="0"/>
  </sheetViews>
  <sheetFormatPr defaultColWidth="9.26953125" defaultRowHeight="11.5"/>
  <cols>
    <col min="1" max="1" width="5" style="62" customWidth="1"/>
    <col min="2" max="2" width="53.7265625" style="62" customWidth="1"/>
    <col min="3" max="4" width="11.36328125" style="62" customWidth="1"/>
    <col min="5" max="5" width="0.6328125" style="62" customWidth="1"/>
    <col min="6" max="7" width="11.36328125" style="62" customWidth="1"/>
    <col min="8" max="8" width="0.6328125" style="62" customWidth="1"/>
    <col min="9" max="10" width="11.36328125" style="62" customWidth="1"/>
    <col min="11" max="11" width="4.26953125" style="62" customWidth="1"/>
    <col min="12" max="12" width="8.6328125" style="62" customWidth="1"/>
    <col min="13" max="13" width="9.26953125" style="62"/>
    <col min="14" max="14" width="15.36328125" style="62" bestFit="1" customWidth="1"/>
    <col min="15" max="16384" width="9.26953125" style="62"/>
  </cols>
  <sheetData>
    <row r="1" spans="1:14" ht="13">
      <c r="A1" s="14" t="s">
        <v>751</v>
      </c>
    </row>
    <row r="2" spans="1:14" ht="15.75" customHeight="1">
      <c r="A2" s="93"/>
    </row>
    <row r="3" spans="1:14" ht="15.75" customHeight="1">
      <c r="C3" s="272" t="s">
        <v>44</v>
      </c>
      <c r="D3" s="272" t="s">
        <v>45</v>
      </c>
      <c r="E3" s="272"/>
      <c r="F3" s="272" t="s">
        <v>46</v>
      </c>
      <c r="G3" s="272" t="s">
        <v>84</v>
      </c>
      <c r="H3" s="272"/>
      <c r="I3" s="272" t="s">
        <v>85</v>
      </c>
      <c r="J3" s="272" t="s">
        <v>294</v>
      </c>
    </row>
    <row r="4" spans="1:14" ht="15.75" customHeight="1">
      <c r="A4" s="291" t="s">
        <v>1536</v>
      </c>
      <c r="B4" s="292"/>
      <c r="C4" s="1140" t="s">
        <v>752</v>
      </c>
      <c r="D4" s="1140"/>
      <c r="E4" s="292"/>
      <c r="F4" s="1143" t="s">
        <v>753</v>
      </c>
      <c r="G4" s="1143"/>
      <c r="H4" s="292"/>
      <c r="I4" s="1143" t="s">
        <v>386</v>
      </c>
      <c r="J4" s="1143"/>
      <c r="L4" s="89" t="s">
        <v>282</v>
      </c>
    </row>
    <row r="5" spans="1:14" ht="15.75" customHeight="1">
      <c r="A5" s="293"/>
      <c r="B5" s="292"/>
      <c r="C5" s="1141"/>
      <c r="D5" s="1141"/>
      <c r="E5" s="294"/>
      <c r="F5" s="1142"/>
      <c r="G5" s="1142"/>
      <c r="H5" s="295"/>
      <c r="I5" s="1142"/>
      <c r="J5" s="1142"/>
    </row>
    <row r="6" spans="1:14" ht="34.5">
      <c r="A6" s="293"/>
      <c r="B6" s="291" t="s">
        <v>387</v>
      </c>
      <c r="C6" s="297" t="s">
        <v>391</v>
      </c>
      <c r="D6" s="297" t="s">
        <v>336</v>
      </c>
      <c r="E6" s="296"/>
      <c r="F6" s="294" t="s">
        <v>391</v>
      </c>
      <c r="G6" s="297" t="s">
        <v>336</v>
      </c>
      <c r="H6" s="296"/>
      <c r="I6" s="297" t="s">
        <v>82</v>
      </c>
      <c r="J6" s="297" t="s">
        <v>393</v>
      </c>
    </row>
    <row r="7" spans="1:14" s="55" customFormat="1" ht="15.75" customHeight="1">
      <c r="A7" s="163">
        <v>1</v>
      </c>
      <c r="B7" s="55" t="s">
        <v>345</v>
      </c>
      <c r="C7" s="285">
        <v>230329.50037542998</v>
      </c>
      <c r="D7" s="285">
        <v>162.64559672999999</v>
      </c>
      <c r="E7" s="285"/>
      <c r="F7" s="298">
        <v>231681.86426132001</v>
      </c>
      <c r="G7" s="285">
        <v>5.6992770400000001</v>
      </c>
      <c r="H7" s="285"/>
      <c r="I7" s="285">
        <v>71.409432670000001</v>
      </c>
      <c r="J7" s="286">
        <v>3.0821435375911707E-4</v>
      </c>
      <c r="K7" s="287"/>
    </row>
    <row r="8" spans="1:14" s="55" customFormat="1" ht="15.75" customHeight="1">
      <c r="A8" s="163">
        <v>2</v>
      </c>
      <c r="B8" s="55" t="s">
        <v>346</v>
      </c>
      <c r="C8" s="285">
        <v>10691.787297659999</v>
      </c>
      <c r="D8" s="285">
        <v>2452.68286038</v>
      </c>
      <c r="E8" s="285"/>
      <c r="F8" s="285">
        <v>11055.142578610001</v>
      </c>
      <c r="G8" s="285">
        <v>475.55084192999999</v>
      </c>
      <c r="H8" s="285"/>
      <c r="I8" s="285">
        <v>2306.1386841100002</v>
      </c>
      <c r="J8" s="286">
        <v>0.20000000000017346</v>
      </c>
      <c r="K8" s="287"/>
      <c r="L8" s="287"/>
    </row>
    <row r="9" spans="1:14" s="55" customFormat="1" ht="15.75" customHeight="1">
      <c r="A9" s="163">
        <v>3</v>
      </c>
      <c r="B9" s="55" t="s">
        <v>347</v>
      </c>
      <c r="C9" s="285"/>
      <c r="D9" s="285"/>
      <c r="E9" s="285"/>
      <c r="F9" s="285"/>
      <c r="G9" s="285"/>
      <c r="H9" s="285"/>
      <c r="I9" s="285"/>
      <c r="J9" s="286"/>
      <c r="K9" s="287"/>
      <c r="L9" s="287"/>
    </row>
    <row r="10" spans="1:14" s="55" customFormat="1" ht="15.75" customHeight="1">
      <c r="A10" s="163">
        <v>4</v>
      </c>
      <c r="B10" s="55" t="s">
        <v>348</v>
      </c>
      <c r="C10" s="285">
        <v>0</v>
      </c>
      <c r="D10" s="285">
        <v>0</v>
      </c>
      <c r="E10" s="285"/>
      <c r="F10" s="285">
        <v>69.23855322</v>
      </c>
      <c r="G10" s="285">
        <v>1</v>
      </c>
      <c r="H10" s="285"/>
      <c r="I10" s="285">
        <v>0</v>
      </c>
      <c r="J10" s="286">
        <v>0</v>
      </c>
      <c r="K10" s="287"/>
      <c r="L10" s="287"/>
    </row>
    <row r="11" spans="1:14" s="55" customFormat="1" ht="15.75" customHeight="1">
      <c r="A11" s="163">
        <v>5</v>
      </c>
      <c r="B11" s="55" t="s">
        <v>841</v>
      </c>
      <c r="E11" s="285"/>
      <c r="H11" s="285"/>
      <c r="J11" s="286"/>
      <c r="K11" s="287"/>
      <c r="L11" s="287"/>
    </row>
    <row r="12" spans="1:14" s="55" customFormat="1" ht="15.75" customHeight="1">
      <c r="A12" s="163">
        <v>6</v>
      </c>
      <c r="B12" s="55" t="s">
        <v>349</v>
      </c>
      <c r="C12" s="285">
        <v>20171.048467610002</v>
      </c>
      <c r="D12" s="285">
        <v>2.397221</v>
      </c>
      <c r="E12" s="285"/>
      <c r="F12" s="285">
        <v>20171.048467610002</v>
      </c>
      <c r="G12" s="285">
        <v>19.539879899999999</v>
      </c>
      <c r="H12" s="285"/>
      <c r="I12" s="285">
        <v>7946.4715731599999</v>
      </c>
      <c r="J12" s="286">
        <v>0.39357305673264326</v>
      </c>
      <c r="K12" s="287"/>
      <c r="L12" s="287"/>
    </row>
    <row r="13" spans="1:14" s="55" customFormat="1" ht="15.75" customHeight="1">
      <c r="A13" s="163">
        <v>7</v>
      </c>
      <c r="B13" s="55" t="s">
        <v>350</v>
      </c>
      <c r="C13" s="285">
        <v>365411.31878466997</v>
      </c>
      <c r="D13" s="285">
        <v>84468.241881950002</v>
      </c>
      <c r="E13" s="285"/>
      <c r="F13" s="285">
        <v>362552.31296248001</v>
      </c>
      <c r="G13" s="285">
        <v>31392.651843299998</v>
      </c>
      <c r="H13" s="285"/>
      <c r="I13" s="285">
        <v>431617.62570033001</v>
      </c>
      <c r="J13" s="286">
        <v>1.0956292483979917</v>
      </c>
      <c r="K13" s="287"/>
      <c r="L13" s="287"/>
    </row>
    <row r="14" spans="1:14" s="55" customFormat="1" ht="15.75" customHeight="1">
      <c r="A14" s="163">
        <v>8</v>
      </c>
      <c r="B14" s="55" t="s">
        <v>351</v>
      </c>
      <c r="C14" s="285">
        <v>120955.75941334</v>
      </c>
      <c r="D14" s="285">
        <v>55309.338489599999</v>
      </c>
      <c r="E14" s="285"/>
      <c r="F14" s="285">
        <v>120216.52765583</v>
      </c>
      <c r="G14" s="285">
        <v>8002.1410538299997</v>
      </c>
      <c r="H14" s="285"/>
      <c r="I14" s="285">
        <v>96533.198290870001</v>
      </c>
      <c r="J14" s="286">
        <v>0.75287943060351858</v>
      </c>
      <c r="K14" s="287"/>
      <c r="L14" s="287"/>
    </row>
    <row r="15" spans="1:14" s="55" customFormat="1" ht="15.75" customHeight="1">
      <c r="A15" s="163">
        <v>9</v>
      </c>
      <c r="B15" s="55" t="s">
        <v>352</v>
      </c>
      <c r="C15" s="285">
        <v>599566.54082545999</v>
      </c>
      <c r="D15" s="285">
        <v>5956.4761900399999</v>
      </c>
      <c r="E15" s="285"/>
      <c r="F15" s="285">
        <v>599498.57763011998</v>
      </c>
      <c r="G15" s="285">
        <v>1735.4464237899999</v>
      </c>
      <c r="H15" s="285"/>
      <c r="I15" s="285">
        <v>220159.02410070001</v>
      </c>
      <c r="J15" s="286">
        <v>0.36617858486491667</v>
      </c>
      <c r="K15" s="287"/>
      <c r="L15" s="287"/>
    </row>
    <row r="16" spans="1:14" s="55" customFormat="1" ht="15.75" customHeight="1">
      <c r="A16" s="163">
        <v>10</v>
      </c>
      <c r="B16" s="55" t="s">
        <v>353</v>
      </c>
      <c r="C16" s="285">
        <v>15627.04929913</v>
      </c>
      <c r="D16" s="285">
        <v>282.66828403</v>
      </c>
      <c r="E16" s="285"/>
      <c r="F16" s="285">
        <v>15381.71694622</v>
      </c>
      <c r="G16" s="285">
        <v>87.482415119999999</v>
      </c>
      <c r="H16" s="285"/>
      <c r="I16" s="285">
        <v>18604.64037791</v>
      </c>
      <c r="J16" s="286">
        <v>1.2026892887815492</v>
      </c>
      <c r="K16" s="287"/>
      <c r="L16" s="287"/>
      <c r="N16" s="288"/>
    </row>
    <row r="17" spans="1:14" s="55" customFormat="1" ht="15.75" customHeight="1">
      <c r="A17" s="163">
        <v>11</v>
      </c>
      <c r="B17" s="55" t="s">
        <v>388</v>
      </c>
      <c r="C17" s="285">
        <v>1454.31763882</v>
      </c>
      <c r="D17" s="285">
        <v>0</v>
      </c>
      <c r="E17" s="285"/>
      <c r="F17" s="285">
        <v>1454.31763882</v>
      </c>
      <c r="G17" s="285">
        <v>0</v>
      </c>
      <c r="H17" s="285"/>
      <c r="I17" s="285">
        <v>2181.4764582299999</v>
      </c>
      <c r="J17" s="286">
        <v>1.5</v>
      </c>
      <c r="K17" s="287"/>
      <c r="L17" s="287"/>
    </row>
    <row r="18" spans="1:14" s="55" customFormat="1" ht="15.75" customHeight="1">
      <c r="A18" s="163">
        <v>12</v>
      </c>
      <c r="B18" s="289" t="s">
        <v>354</v>
      </c>
      <c r="C18" s="285">
        <v>1385.6685</v>
      </c>
      <c r="D18" s="285">
        <v>0</v>
      </c>
      <c r="E18" s="285"/>
      <c r="F18" s="285">
        <v>1385.6685</v>
      </c>
      <c r="G18" s="285">
        <v>0</v>
      </c>
      <c r="H18" s="285"/>
      <c r="I18" s="285">
        <v>277.13369999999998</v>
      </c>
      <c r="J18" s="286">
        <v>0.19999999999999998</v>
      </c>
      <c r="K18" s="287"/>
      <c r="L18" s="287"/>
    </row>
    <row r="19" spans="1:14" s="55" customFormat="1" ht="15.75" customHeight="1">
      <c r="A19" s="163">
        <v>13</v>
      </c>
      <c r="B19" s="55" t="s">
        <v>392</v>
      </c>
      <c r="E19" s="285"/>
      <c r="H19" s="285"/>
      <c r="J19" s="286"/>
      <c r="K19" s="287"/>
      <c r="L19" s="287"/>
    </row>
    <row r="20" spans="1:14" s="55" customFormat="1" ht="15.75" customHeight="1">
      <c r="A20" s="163">
        <v>14</v>
      </c>
      <c r="B20" s="55" t="s">
        <v>754</v>
      </c>
      <c r="C20" s="285">
        <v>616.68922750000002</v>
      </c>
      <c r="D20" s="285">
        <v>0</v>
      </c>
      <c r="E20" s="285"/>
      <c r="F20" s="285">
        <v>616.68922750000002</v>
      </c>
      <c r="G20" s="285">
        <v>0</v>
      </c>
      <c r="H20" s="285"/>
      <c r="I20" s="285">
        <v>584.95928524999999</v>
      </c>
      <c r="J20" s="286">
        <v>0.94854792197582205</v>
      </c>
      <c r="K20" s="287"/>
      <c r="L20" s="287"/>
    </row>
    <row r="21" spans="1:14" s="55" customFormat="1" ht="15.75" customHeight="1">
      <c r="A21" s="163">
        <v>15</v>
      </c>
      <c r="B21" s="55" t="s">
        <v>389</v>
      </c>
      <c r="C21" s="285">
        <v>14702.69808195</v>
      </c>
      <c r="D21" s="285">
        <v>0</v>
      </c>
      <c r="E21" s="285"/>
      <c r="F21" s="285">
        <v>14702.69808195</v>
      </c>
      <c r="G21" s="285">
        <v>0</v>
      </c>
      <c r="H21" s="285"/>
      <c r="I21" s="285">
        <v>29839.395402740003</v>
      </c>
      <c r="J21" s="286">
        <v>2.029518339859866</v>
      </c>
      <c r="K21" s="287"/>
      <c r="L21" s="287"/>
    </row>
    <row r="22" spans="1:14" s="55" customFormat="1" ht="15.75" customHeight="1">
      <c r="A22" s="163">
        <v>16</v>
      </c>
      <c r="B22" s="194" t="s">
        <v>390</v>
      </c>
      <c r="C22" s="299">
        <v>19754.60975901</v>
      </c>
      <c r="D22" s="299">
        <v>0</v>
      </c>
      <c r="E22" s="285"/>
      <c r="F22" s="299">
        <v>19754.60975901</v>
      </c>
      <c r="G22" s="299">
        <v>0</v>
      </c>
      <c r="H22" s="285"/>
      <c r="I22" s="285">
        <v>19722.458331009999</v>
      </c>
      <c r="J22" s="300">
        <v>0.99837245947187914</v>
      </c>
      <c r="K22" s="287"/>
      <c r="L22" s="287"/>
    </row>
    <row r="23" spans="1:14" s="55" customFormat="1" ht="15.75" customHeight="1">
      <c r="A23" s="301">
        <v>17</v>
      </c>
      <c r="B23" s="201" t="s">
        <v>79</v>
      </c>
      <c r="C23" s="207">
        <v>1400666.9876705797</v>
      </c>
      <c r="D23" s="202">
        <v>148634.45052372999</v>
      </c>
      <c r="E23" s="290"/>
      <c r="F23" s="202">
        <v>1398540.4122626898</v>
      </c>
      <c r="G23" s="202">
        <v>41719.511734910004</v>
      </c>
      <c r="H23" s="290"/>
      <c r="I23" s="202">
        <v>829843.93133698008</v>
      </c>
      <c r="J23" s="303">
        <v>0.57617650641396512</v>
      </c>
      <c r="K23" s="287"/>
      <c r="L23" s="287"/>
      <c r="N23" s="288"/>
    </row>
    <row r="24" spans="1:14">
      <c r="A24" s="175"/>
      <c r="B24" s="95"/>
      <c r="C24" s="302"/>
      <c r="D24" s="283"/>
      <c r="E24" s="283"/>
      <c r="F24" s="283"/>
      <c r="G24" s="283"/>
      <c r="H24" s="283"/>
      <c r="I24" s="284"/>
      <c r="J24" s="304"/>
    </row>
  </sheetData>
  <mergeCells count="3">
    <mergeCell ref="C4:D5"/>
    <mergeCell ref="F4:G5"/>
    <mergeCell ref="I4:J5"/>
  </mergeCells>
  <hyperlinks>
    <hyperlink ref="L4" location="Index!A1" display="Index" xr:uid="{00000000-0004-0000-16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5AB4"/>
  </sheetPr>
  <dimension ref="A1:U23"/>
  <sheetViews>
    <sheetView showGridLines="0" workbookViewId="0"/>
  </sheetViews>
  <sheetFormatPr defaultColWidth="9.26953125" defaultRowHeight="11.5"/>
  <cols>
    <col min="1" max="1" width="5" style="307" customWidth="1"/>
    <col min="2" max="2" width="44.7265625" style="307" customWidth="1"/>
    <col min="3" max="19" width="9.6328125" style="307" customWidth="1"/>
    <col min="20" max="20" width="3" style="307" customWidth="1"/>
    <col min="21" max="21" width="8.6328125" style="307" customWidth="1"/>
    <col min="22" max="16384" width="9.26953125" style="307"/>
  </cols>
  <sheetData>
    <row r="1" spans="1:21" ht="13">
      <c r="A1" s="305" t="s">
        <v>843</v>
      </c>
    </row>
    <row r="2" spans="1:21" ht="15.75" customHeight="1">
      <c r="C2" s="308" t="s">
        <v>44</v>
      </c>
      <c r="D2" s="308" t="s">
        <v>45</v>
      </c>
      <c r="E2" s="308" t="s">
        <v>46</v>
      </c>
      <c r="F2" s="308" t="s">
        <v>84</v>
      </c>
      <c r="G2" s="308" t="s">
        <v>85</v>
      </c>
      <c r="H2" s="308" t="s">
        <v>294</v>
      </c>
      <c r="I2" s="308" t="s">
        <v>260</v>
      </c>
      <c r="J2" s="308" t="s">
        <v>290</v>
      </c>
      <c r="K2" s="308" t="s">
        <v>297</v>
      </c>
      <c r="L2" s="308" t="s">
        <v>298</v>
      </c>
      <c r="M2" s="308" t="s">
        <v>299</v>
      </c>
      <c r="N2" s="308" t="s">
        <v>300</v>
      </c>
      <c r="O2" s="308" t="s">
        <v>302</v>
      </c>
      <c r="P2" s="308" t="s">
        <v>309</v>
      </c>
      <c r="Q2" s="308" t="s">
        <v>310</v>
      </c>
      <c r="R2" s="308" t="s">
        <v>396</v>
      </c>
      <c r="S2" s="308" t="s">
        <v>397</v>
      </c>
    </row>
    <row r="3" spans="1:21" ht="15.75" customHeight="1">
      <c r="A3" s="319" t="s">
        <v>1536</v>
      </c>
      <c r="B3" s="293"/>
      <c r="C3" s="1142" t="s">
        <v>394</v>
      </c>
      <c r="D3" s="1142"/>
      <c r="E3" s="1142"/>
      <c r="F3" s="1142"/>
      <c r="G3" s="1142"/>
      <c r="H3" s="1142"/>
      <c r="I3" s="1142"/>
      <c r="J3" s="1142"/>
      <c r="K3" s="1142"/>
      <c r="L3" s="1142"/>
      <c r="M3" s="1142"/>
      <c r="N3" s="1142"/>
      <c r="O3" s="1142"/>
      <c r="P3" s="1142"/>
      <c r="Q3" s="321"/>
      <c r="R3" s="1168" t="s">
        <v>79</v>
      </c>
      <c r="S3" s="1140" t="s">
        <v>395</v>
      </c>
      <c r="U3" s="89" t="s">
        <v>282</v>
      </c>
    </row>
    <row r="4" spans="1:21" ht="15.75" customHeight="1">
      <c r="A4" s="291"/>
      <c r="B4" s="291" t="s">
        <v>387</v>
      </c>
      <c r="C4" s="322">
        <v>0</v>
      </c>
      <c r="D4" s="323">
        <v>0.02</v>
      </c>
      <c r="E4" s="322">
        <v>0.04</v>
      </c>
      <c r="F4" s="323">
        <v>0.1</v>
      </c>
      <c r="G4" s="323">
        <v>0.2</v>
      </c>
      <c r="H4" s="322">
        <v>0.35</v>
      </c>
      <c r="I4" s="322">
        <v>0.5</v>
      </c>
      <c r="J4" s="322">
        <v>0.7</v>
      </c>
      <c r="K4" s="322">
        <v>0.75</v>
      </c>
      <c r="L4" s="323">
        <v>1</v>
      </c>
      <c r="M4" s="322">
        <v>1.5</v>
      </c>
      <c r="N4" s="323">
        <v>2.5</v>
      </c>
      <c r="O4" s="323">
        <v>3.7</v>
      </c>
      <c r="P4" s="322">
        <v>12.5</v>
      </c>
      <c r="Q4" s="320" t="s">
        <v>398</v>
      </c>
      <c r="R4" s="1169"/>
      <c r="S4" s="1141"/>
    </row>
    <row r="5" spans="1:21" s="315" customFormat="1" ht="15.75" customHeight="1">
      <c r="A5" s="313">
        <v>1</v>
      </c>
      <c r="B5" s="313" t="s">
        <v>345</v>
      </c>
      <c r="C5" s="951">
        <v>231368.93335266001</v>
      </c>
      <c r="D5" s="952"/>
      <c r="E5" s="953"/>
      <c r="F5" s="952"/>
      <c r="G5" s="954">
        <v>357.04716336000001</v>
      </c>
      <c r="H5" s="951"/>
      <c r="I5" s="951"/>
      <c r="J5" s="953"/>
      <c r="K5" s="951"/>
      <c r="L5" s="954"/>
      <c r="M5" s="951"/>
      <c r="N5" s="954"/>
      <c r="O5" s="952"/>
      <c r="P5" s="951"/>
      <c r="Q5" s="954"/>
      <c r="R5" s="954">
        <v>231725.98051602</v>
      </c>
      <c r="S5" s="957">
        <v>5090</v>
      </c>
    </row>
    <row r="6" spans="1:21" s="315" customFormat="1" ht="15.75" customHeight="1">
      <c r="A6" s="313">
        <v>2</v>
      </c>
      <c r="B6" s="313" t="s">
        <v>346</v>
      </c>
      <c r="C6" s="954"/>
      <c r="D6" s="952"/>
      <c r="E6" s="952"/>
      <c r="F6" s="952"/>
      <c r="G6" s="954">
        <v>11530.693420540001</v>
      </c>
      <c r="H6" s="954"/>
      <c r="I6" s="954"/>
      <c r="J6" s="952"/>
      <c r="K6" s="954"/>
      <c r="L6" s="954"/>
      <c r="M6" s="954"/>
      <c r="N6" s="954"/>
      <c r="O6" s="952"/>
      <c r="P6" s="954"/>
      <c r="Q6" s="954"/>
      <c r="R6" s="954">
        <v>11530.693420540001</v>
      </c>
      <c r="S6" s="957"/>
    </row>
    <row r="7" spans="1:21" s="315" customFormat="1" ht="15.75" customHeight="1">
      <c r="A7" s="313">
        <v>3</v>
      </c>
      <c r="B7" s="313" t="s">
        <v>347</v>
      </c>
      <c r="C7" s="954"/>
      <c r="D7" s="952"/>
      <c r="E7" s="952"/>
      <c r="F7" s="952"/>
      <c r="G7" s="954"/>
      <c r="H7" s="954"/>
      <c r="I7" s="954"/>
      <c r="J7" s="952"/>
      <c r="K7" s="954"/>
      <c r="L7" s="954"/>
      <c r="M7" s="954"/>
      <c r="N7" s="954"/>
      <c r="O7" s="952"/>
      <c r="P7" s="954"/>
      <c r="Q7" s="954"/>
      <c r="R7" s="954"/>
      <c r="S7" s="957"/>
    </row>
    <row r="8" spans="1:21" s="315" customFormat="1" ht="15.75" customHeight="1">
      <c r="A8" s="313">
        <v>4</v>
      </c>
      <c r="B8" s="313" t="s">
        <v>348</v>
      </c>
      <c r="C8" s="954">
        <v>70.23855322</v>
      </c>
      <c r="D8" s="952"/>
      <c r="E8" s="952"/>
      <c r="F8" s="952"/>
      <c r="G8" s="954"/>
      <c r="H8" s="954"/>
      <c r="I8" s="954"/>
      <c r="J8" s="952"/>
      <c r="K8" s="954"/>
      <c r="L8" s="954"/>
      <c r="M8" s="954"/>
      <c r="N8" s="954"/>
      <c r="O8" s="952"/>
      <c r="P8" s="954"/>
      <c r="Q8" s="954"/>
      <c r="R8" s="954">
        <v>70.23855322</v>
      </c>
      <c r="S8" s="957">
        <v>70</v>
      </c>
    </row>
    <row r="9" spans="1:21" s="315" customFormat="1" ht="15.75" customHeight="1">
      <c r="A9" s="313">
        <v>5</v>
      </c>
      <c r="B9" s="313" t="s">
        <v>841</v>
      </c>
      <c r="C9" s="952"/>
      <c r="D9" s="952"/>
      <c r="E9" s="952"/>
      <c r="F9" s="952"/>
      <c r="G9" s="952"/>
      <c r="H9" s="952"/>
      <c r="I9" s="952"/>
      <c r="J9" s="952"/>
      <c r="K9" s="952"/>
      <c r="L9" s="952"/>
      <c r="M9" s="952"/>
      <c r="N9" s="952"/>
      <c r="O9" s="952"/>
      <c r="P9" s="952"/>
      <c r="Q9" s="952"/>
      <c r="R9" s="954">
        <v>0</v>
      </c>
      <c r="S9" s="952"/>
    </row>
    <row r="10" spans="1:21" s="315" customFormat="1" ht="15.75" customHeight="1">
      <c r="A10" s="313">
        <v>6</v>
      </c>
      <c r="B10" s="313" t="s">
        <v>349</v>
      </c>
      <c r="C10" s="954"/>
      <c r="D10" s="952"/>
      <c r="E10" s="952"/>
      <c r="F10" s="952"/>
      <c r="G10" s="954">
        <v>21530.420090340001</v>
      </c>
      <c r="H10" s="954"/>
      <c r="I10" s="954">
        <v>7280.7751101800004</v>
      </c>
      <c r="J10" s="952"/>
      <c r="K10" s="954"/>
      <c r="L10" s="954"/>
      <c r="M10" s="954"/>
      <c r="N10" s="954"/>
      <c r="O10" s="952"/>
      <c r="P10" s="954"/>
      <c r="Q10" s="954"/>
      <c r="R10" s="954">
        <v>28811.19520052</v>
      </c>
      <c r="S10" s="957"/>
      <c r="U10" s="316"/>
    </row>
    <row r="11" spans="1:21" s="315" customFormat="1" ht="15.75" customHeight="1">
      <c r="A11" s="313">
        <v>7</v>
      </c>
      <c r="B11" s="313" t="s">
        <v>350</v>
      </c>
      <c r="C11" s="954"/>
      <c r="D11" s="952"/>
      <c r="E11" s="952"/>
      <c r="F11" s="952"/>
      <c r="G11" s="954">
        <v>158.98420140000002</v>
      </c>
      <c r="H11" s="954"/>
      <c r="I11" s="954">
        <v>2437.64443145</v>
      </c>
      <c r="J11" s="952"/>
      <c r="K11" s="954"/>
      <c r="L11" s="954">
        <v>430367.00664433005</v>
      </c>
      <c r="M11" s="954"/>
      <c r="N11" s="954"/>
      <c r="O11" s="952"/>
      <c r="P11" s="954"/>
      <c r="Q11" s="954"/>
      <c r="R11" s="954">
        <v>432963.63527718006</v>
      </c>
      <c r="S11" s="957">
        <v>430129</v>
      </c>
      <c r="U11" s="317"/>
    </row>
    <row r="12" spans="1:21" s="315" customFormat="1" ht="15.75" customHeight="1">
      <c r="A12" s="313">
        <v>8</v>
      </c>
      <c r="B12" s="313" t="s">
        <v>401</v>
      </c>
      <c r="C12" s="954"/>
      <c r="D12" s="952"/>
      <c r="E12" s="952"/>
      <c r="F12" s="952"/>
      <c r="G12" s="954"/>
      <c r="H12" s="954"/>
      <c r="I12" s="954"/>
      <c r="J12" s="952"/>
      <c r="K12" s="954">
        <v>128710.9310545</v>
      </c>
      <c r="L12" s="954"/>
      <c r="M12" s="954"/>
      <c r="N12" s="954"/>
      <c r="O12" s="952"/>
      <c r="P12" s="954"/>
      <c r="Q12" s="954"/>
      <c r="R12" s="954">
        <v>128710.9310545</v>
      </c>
      <c r="S12" s="957">
        <v>128705</v>
      </c>
    </row>
    <row r="13" spans="1:21" s="315" customFormat="1" ht="12">
      <c r="A13" s="313">
        <v>9</v>
      </c>
      <c r="B13" s="318" t="s">
        <v>400</v>
      </c>
      <c r="C13" s="954"/>
      <c r="D13" s="952"/>
      <c r="E13" s="952"/>
      <c r="F13" s="952"/>
      <c r="G13" s="954"/>
      <c r="H13" s="954">
        <v>577505.08362030005</v>
      </c>
      <c r="I13" s="954">
        <v>12363.096868410001</v>
      </c>
      <c r="J13" s="952"/>
      <c r="K13" s="954"/>
      <c r="L13" s="954">
        <v>11850.696399389999</v>
      </c>
      <c r="M13" s="954"/>
      <c r="N13" s="954"/>
      <c r="O13" s="952"/>
      <c r="P13" s="954"/>
      <c r="Q13" s="954"/>
      <c r="R13" s="954">
        <v>601718.87688810006</v>
      </c>
      <c r="S13" s="957">
        <v>601719</v>
      </c>
    </row>
    <row r="14" spans="1:21" s="315" customFormat="1" ht="15.75" customHeight="1">
      <c r="A14" s="313">
        <v>10</v>
      </c>
      <c r="B14" s="313" t="s">
        <v>353</v>
      </c>
      <c r="C14" s="954"/>
      <c r="D14" s="952"/>
      <c r="E14" s="952"/>
      <c r="F14" s="952"/>
      <c r="G14" s="954"/>
      <c r="H14" s="954"/>
      <c r="I14" s="954"/>
      <c r="J14" s="952"/>
      <c r="K14" s="954"/>
      <c r="L14" s="954">
        <v>9394.3812392</v>
      </c>
      <c r="M14" s="954">
        <v>6140.1727591400004</v>
      </c>
      <c r="N14" s="954"/>
      <c r="O14" s="952"/>
      <c r="P14" s="954"/>
      <c r="Q14" s="954"/>
      <c r="R14" s="954">
        <v>15534.553998340001</v>
      </c>
      <c r="S14" s="957">
        <v>15534.553998340001</v>
      </c>
    </row>
    <row r="15" spans="1:21" s="315" customFormat="1" ht="15.75" customHeight="1">
      <c r="A15" s="313">
        <v>11</v>
      </c>
      <c r="B15" s="313" t="s">
        <v>388</v>
      </c>
      <c r="C15" s="954"/>
      <c r="D15" s="952"/>
      <c r="E15" s="952"/>
      <c r="F15" s="952"/>
      <c r="G15" s="954"/>
      <c r="H15" s="954"/>
      <c r="I15" s="954"/>
      <c r="J15" s="952"/>
      <c r="K15" s="954"/>
      <c r="L15" s="954"/>
      <c r="M15" s="954">
        <v>1454.31763882</v>
      </c>
      <c r="N15" s="954"/>
      <c r="O15" s="952"/>
      <c r="P15" s="954"/>
      <c r="Q15" s="954"/>
      <c r="R15" s="954">
        <v>1454.31763882</v>
      </c>
      <c r="S15" s="957">
        <v>1454</v>
      </c>
    </row>
    <row r="16" spans="1:21" s="315" customFormat="1" ht="15.75" customHeight="1">
      <c r="A16" s="313">
        <v>12</v>
      </c>
      <c r="B16" s="318" t="s">
        <v>354</v>
      </c>
      <c r="C16" s="954"/>
      <c r="D16" s="952"/>
      <c r="E16" s="952"/>
      <c r="F16" s="952"/>
      <c r="G16" s="954">
        <v>1385.6685</v>
      </c>
      <c r="H16" s="954"/>
      <c r="I16" s="954"/>
      <c r="J16" s="952"/>
      <c r="K16" s="954"/>
      <c r="L16" s="954"/>
      <c r="M16" s="954"/>
      <c r="N16" s="954"/>
      <c r="O16" s="952"/>
      <c r="P16" s="954"/>
      <c r="Q16" s="954"/>
      <c r="R16" s="954">
        <v>1385.6685</v>
      </c>
      <c r="S16" s="957"/>
    </row>
    <row r="17" spans="1:19" s="315" customFormat="1" ht="23">
      <c r="A17" s="313">
        <v>13</v>
      </c>
      <c r="B17" s="318" t="s">
        <v>399</v>
      </c>
      <c r="C17" s="952"/>
      <c r="D17" s="952"/>
      <c r="E17" s="952"/>
      <c r="F17" s="952"/>
      <c r="G17" s="952"/>
      <c r="H17" s="952"/>
      <c r="I17" s="952"/>
      <c r="J17" s="952"/>
      <c r="K17" s="952"/>
      <c r="L17" s="952"/>
      <c r="M17" s="952"/>
      <c r="N17" s="952"/>
      <c r="O17" s="952"/>
      <c r="P17" s="952"/>
      <c r="Q17" s="952"/>
      <c r="R17" s="954">
        <v>0</v>
      </c>
      <c r="S17" s="957"/>
    </row>
    <row r="18" spans="1:19" s="315" customFormat="1" ht="15.75" customHeight="1">
      <c r="A18" s="313">
        <v>14</v>
      </c>
      <c r="B18" s="318" t="s">
        <v>756</v>
      </c>
      <c r="C18" s="954"/>
      <c r="D18" s="952"/>
      <c r="E18" s="952"/>
      <c r="F18" s="952"/>
      <c r="G18" s="954"/>
      <c r="H18" s="954"/>
      <c r="I18" s="954"/>
      <c r="J18" s="952"/>
      <c r="K18" s="954"/>
      <c r="L18" s="954">
        <v>446.23087841</v>
      </c>
      <c r="M18" s="954">
        <v>16.30514037</v>
      </c>
      <c r="N18" s="954"/>
      <c r="O18" s="952"/>
      <c r="P18" s="954"/>
      <c r="Q18" s="954">
        <v>154.15320872999999</v>
      </c>
      <c r="R18" s="954">
        <v>616.68922751000002</v>
      </c>
      <c r="S18" s="957">
        <v>617</v>
      </c>
    </row>
    <row r="19" spans="1:19" s="315" customFormat="1" ht="15.75" customHeight="1">
      <c r="A19" s="313">
        <v>15</v>
      </c>
      <c r="B19" s="313" t="s">
        <v>757</v>
      </c>
      <c r="C19" s="954"/>
      <c r="D19" s="952"/>
      <c r="E19" s="952"/>
      <c r="F19" s="952"/>
      <c r="G19" s="954"/>
      <c r="H19" s="954"/>
      <c r="I19" s="954"/>
      <c r="J19" s="952"/>
      <c r="K19" s="954"/>
      <c r="L19" s="954">
        <v>4611.5665347600006</v>
      </c>
      <c r="M19" s="954"/>
      <c r="N19" s="954">
        <v>10091.13154719</v>
      </c>
      <c r="O19" s="952"/>
      <c r="P19" s="954"/>
      <c r="Q19" s="954"/>
      <c r="R19" s="954">
        <v>14702.69808195</v>
      </c>
      <c r="S19" s="957"/>
    </row>
    <row r="20" spans="1:19" s="315" customFormat="1" ht="15.75" customHeight="1">
      <c r="A20" s="324">
        <v>16</v>
      </c>
      <c r="B20" s="324" t="s">
        <v>390</v>
      </c>
      <c r="C20" s="954"/>
      <c r="D20" s="952"/>
      <c r="E20" s="952"/>
      <c r="F20" s="952"/>
      <c r="G20" s="954"/>
      <c r="H20" s="954"/>
      <c r="I20" s="954"/>
      <c r="J20" s="952"/>
      <c r="K20" s="954">
        <v>140.898326</v>
      </c>
      <c r="L20" s="954">
        <v>19610.851929</v>
      </c>
      <c r="M20" s="954"/>
      <c r="N20" s="954">
        <v>2.0487690000000001</v>
      </c>
      <c r="O20" s="952"/>
      <c r="P20" s="954"/>
      <c r="Q20" s="954">
        <v>0.81073501000000003</v>
      </c>
      <c r="R20" s="954">
        <v>19754.60975901</v>
      </c>
      <c r="S20" s="957"/>
    </row>
    <row r="21" spans="1:19" s="315" customFormat="1" ht="15.75" customHeight="1">
      <c r="A21" s="330">
        <v>17</v>
      </c>
      <c r="B21" s="329" t="s">
        <v>79</v>
      </c>
      <c r="C21" s="955">
        <v>231439.17190588001</v>
      </c>
      <c r="D21" s="956">
        <v>0</v>
      </c>
      <c r="E21" s="956">
        <v>0</v>
      </c>
      <c r="F21" s="956">
        <v>0</v>
      </c>
      <c r="G21" s="956">
        <v>34962.813375640006</v>
      </c>
      <c r="H21" s="956">
        <v>577505.08362030005</v>
      </c>
      <c r="I21" s="956">
        <v>22081.51641004</v>
      </c>
      <c r="J21" s="956">
        <v>0</v>
      </c>
      <c r="K21" s="956">
        <v>128851.8293805</v>
      </c>
      <c r="L21" s="956">
        <v>476280.73362509004</v>
      </c>
      <c r="M21" s="956">
        <v>7610.7955383300005</v>
      </c>
      <c r="N21" s="956">
        <v>10093.180316190001</v>
      </c>
      <c r="O21" s="956">
        <v>0</v>
      </c>
      <c r="P21" s="956">
        <v>0</v>
      </c>
      <c r="Q21" s="956">
        <v>154.96394373999999</v>
      </c>
      <c r="R21" s="956">
        <v>1488980.0881157101</v>
      </c>
      <c r="S21" s="958">
        <v>1217839</v>
      </c>
    </row>
    <row r="22" spans="1:19">
      <c r="A22" s="331"/>
      <c r="C22" s="327"/>
      <c r="D22" s="310"/>
      <c r="E22" s="310"/>
      <c r="F22" s="310"/>
      <c r="G22" s="310"/>
      <c r="H22" s="310"/>
      <c r="I22" s="310"/>
      <c r="J22" s="310"/>
      <c r="K22" s="310"/>
      <c r="L22" s="310"/>
      <c r="M22" s="310"/>
      <c r="N22" s="310"/>
      <c r="O22" s="310"/>
      <c r="P22" s="310"/>
      <c r="Q22" s="310"/>
      <c r="R22" s="310"/>
    </row>
    <row r="23" spans="1:19">
      <c r="C23" s="310"/>
      <c r="D23" s="310"/>
      <c r="E23" s="310"/>
      <c r="F23" s="310"/>
      <c r="G23" s="310"/>
      <c r="H23" s="310"/>
      <c r="I23" s="310"/>
      <c r="J23" s="310"/>
      <c r="K23" s="310"/>
      <c r="L23" s="310"/>
      <c r="M23" s="310"/>
      <c r="N23" s="310"/>
      <c r="O23" s="310"/>
      <c r="P23" s="311"/>
      <c r="Q23" s="311"/>
      <c r="R23" s="312"/>
    </row>
  </sheetData>
  <mergeCells count="3">
    <mergeCell ref="C3:P3"/>
    <mergeCell ref="R3:R4"/>
    <mergeCell ref="S3:S4"/>
  </mergeCells>
  <hyperlinks>
    <hyperlink ref="U3" location="Index!A1" display="Index" xr:uid="{00000000-0004-0000-17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EDDF-9FAA-44E8-BC6C-8A2665601DA4}">
  <sheetPr>
    <tabColor rgb="FF005AB4"/>
  </sheetPr>
  <dimension ref="A1:G8"/>
  <sheetViews>
    <sheetView showGridLines="0" workbookViewId="0"/>
  </sheetViews>
  <sheetFormatPr defaultColWidth="8.81640625" defaultRowHeight="13"/>
  <cols>
    <col min="1" max="1" width="11.08984375" style="5" customWidth="1"/>
    <col min="2" max="2" width="10" style="5" customWidth="1"/>
    <col min="3" max="3" width="50" style="5" customWidth="1"/>
    <col min="4" max="4" width="3.26953125" style="5" customWidth="1"/>
    <col min="5" max="5" width="38.36328125" style="5" customWidth="1"/>
    <col min="6" max="6" width="4.08984375" style="5" customWidth="1"/>
    <col min="7" max="7" width="7.36328125" style="5" customWidth="1"/>
    <col min="8" max="16384" width="8.81640625" style="5"/>
  </cols>
  <sheetData>
    <row r="1" spans="1:7">
      <c r="A1" s="45" t="s">
        <v>1224</v>
      </c>
    </row>
    <row r="2" spans="1:7">
      <c r="A2" s="54"/>
    </row>
    <row r="3" spans="1:7">
      <c r="A3" s="28"/>
    </row>
    <row r="4" spans="1:7" ht="31.5" customHeight="1">
      <c r="A4" s="533" t="s">
        <v>945</v>
      </c>
      <c r="B4" s="669" t="s">
        <v>798</v>
      </c>
      <c r="C4" s="609" t="s">
        <v>536</v>
      </c>
      <c r="D4" s="609"/>
      <c r="E4" s="609" t="s">
        <v>1656</v>
      </c>
      <c r="G4" s="89" t="s">
        <v>282</v>
      </c>
    </row>
    <row r="5" spans="1:7" ht="46">
      <c r="A5" s="637" t="s">
        <v>1225</v>
      </c>
      <c r="B5" s="638" t="s">
        <v>947</v>
      </c>
      <c r="C5" s="639" t="s">
        <v>1226</v>
      </c>
      <c r="D5" s="639"/>
      <c r="E5" s="959" t="s">
        <v>1227</v>
      </c>
    </row>
    <row r="6" spans="1:7" ht="57.5">
      <c r="A6" s="640" t="s">
        <v>1228</v>
      </c>
      <c r="B6" s="641" t="s">
        <v>950</v>
      </c>
      <c r="C6" s="642" t="s">
        <v>1229</v>
      </c>
      <c r="D6" s="642"/>
      <c r="E6" s="965" t="s">
        <v>1230</v>
      </c>
    </row>
    <row r="7" spans="1:7" ht="57.5">
      <c r="A7" s="640" t="s">
        <v>1231</v>
      </c>
      <c r="B7" s="641" t="s">
        <v>953</v>
      </c>
      <c r="C7" s="642" t="s">
        <v>1232</v>
      </c>
      <c r="D7" s="642"/>
      <c r="E7" s="965" t="s">
        <v>1233</v>
      </c>
    </row>
    <row r="8" spans="1:7" ht="80.5">
      <c r="A8" s="640" t="s">
        <v>1234</v>
      </c>
      <c r="B8" s="641" t="s">
        <v>956</v>
      </c>
      <c r="C8" s="642" t="s">
        <v>1235</v>
      </c>
      <c r="D8" s="642"/>
      <c r="E8" s="965" t="s">
        <v>1236</v>
      </c>
    </row>
  </sheetData>
  <hyperlinks>
    <hyperlink ref="G4" location="Index!A1" display="Index" xr:uid="{45F9C708-5718-4141-94B1-AE1C4406CF84}"/>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AB4"/>
  </sheetPr>
  <dimension ref="A1:AD59"/>
  <sheetViews>
    <sheetView showGridLines="0" workbookViewId="0"/>
  </sheetViews>
  <sheetFormatPr defaultColWidth="9.26953125" defaultRowHeight="12.5"/>
  <cols>
    <col min="1" max="1" width="5" style="10" customWidth="1"/>
    <col min="2" max="2" width="40.7265625" style="10" customWidth="1"/>
    <col min="3" max="8" width="10.7265625" style="10" customWidth="1"/>
    <col min="9" max="9" width="4.6328125" style="10" customWidth="1"/>
    <col min="10" max="10" width="8.6328125" style="10" customWidth="1"/>
    <col min="11" max="16384" width="9.26953125" style="10"/>
  </cols>
  <sheetData>
    <row r="1" spans="1:30" ht="15" customHeight="1">
      <c r="A1" s="14" t="s">
        <v>355</v>
      </c>
    </row>
    <row r="2" spans="1:30" ht="15.75" customHeight="1">
      <c r="A2" s="14"/>
      <c r="L2" s="38"/>
      <c r="M2" s="38"/>
      <c r="N2" s="38"/>
      <c r="O2" s="38"/>
      <c r="P2" s="38"/>
      <c r="Q2" s="38"/>
      <c r="R2" s="38"/>
      <c r="S2" s="38"/>
      <c r="T2" s="38"/>
      <c r="U2" s="38"/>
      <c r="V2" s="38"/>
      <c r="W2" s="38"/>
      <c r="X2" s="38"/>
      <c r="Y2" s="38"/>
      <c r="Z2" s="38"/>
      <c r="AA2" s="38"/>
      <c r="AB2" s="38"/>
      <c r="AC2" s="38"/>
      <c r="AD2" s="38"/>
    </row>
    <row r="3" spans="1:30" ht="15.75" customHeight="1">
      <c r="C3" s="27" t="s">
        <v>44</v>
      </c>
      <c r="D3" s="27" t="s">
        <v>45</v>
      </c>
      <c r="E3" s="27" t="s">
        <v>46</v>
      </c>
      <c r="F3" s="27" t="s">
        <v>84</v>
      </c>
      <c r="G3" s="27" t="s">
        <v>85</v>
      </c>
      <c r="H3" s="27" t="s">
        <v>294</v>
      </c>
      <c r="L3" s="38"/>
      <c r="M3" s="38"/>
      <c r="N3" s="38"/>
      <c r="O3" s="38"/>
      <c r="P3" s="38"/>
      <c r="Q3" s="38"/>
      <c r="R3" s="38"/>
      <c r="S3" s="38"/>
      <c r="T3" s="38"/>
      <c r="U3" s="38"/>
      <c r="V3" s="38"/>
      <c r="W3" s="38"/>
      <c r="X3" s="38"/>
      <c r="Y3" s="38"/>
      <c r="Z3" s="38"/>
      <c r="AA3" s="38"/>
      <c r="AB3" s="38"/>
      <c r="AC3" s="38"/>
      <c r="AD3" s="38"/>
    </row>
    <row r="4" spans="1:30" ht="15.75" customHeight="1">
      <c r="A4" s="293"/>
      <c r="B4" s="293"/>
      <c r="C4" s="1170" t="s">
        <v>339</v>
      </c>
      <c r="D4" s="1170"/>
      <c r="E4" s="1170"/>
      <c r="F4" s="1170"/>
      <c r="G4" s="1170"/>
      <c r="H4" s="1170"/>
      <c r="J4" s="89" t="s">
        <v>282</v>
      </c>
      <c r="L4" s="38"/>
      <c r="M4" s="38"/>
      <c r="N4" s="38"/>
      <c r="O4" s="38"/>
      <c r="P4" s="38"/>
      <c r="Q4" s="38"/>
      <c r="R4" s="38"/>
      <c r="S4" s="38"/>
      <c r="T4" s="38"/>
      <c r="U4" s="38"/>
      <c r="V4" s="38"/>
      <c r="W4" s="38"/>
      <c r="X4" s="38"/>
      <c r="Y4" s="38"/>
      <c r="Z4" s="38"/>
      <c r="AA4" s="38"/>
      <c r="AB4" s="38"/>
      <c r="AC4" s="38"/>
      <c r="AD4" s="38"/>
    </row>
    <row r="5" spans="1:30" ht="15.75" customHeight="1">
      <c r="A5" s="1171" t="s">
        <v>1536</v>
      </c>
      <c r="B5" s="1171"/>
      <c r="C5" s="293"/>
      <c r="D5" s="293"/>
      <c r="E5" s="1172" t="s">
        <v>342</v>
      </c>
      <c r="F5" s="293"/>
      <c r="G5" s="1174" t="s">
        <v>344</v>
      </c>
      <c r="H5" s="293"/>
      <c r="L5" s="38"/>
      <c r="M5" s="38"/>
      <c r="N5" s="38"/>
      <c r="O5" s="38"/>
      <c r="P5" s="38"/>
      <c r="Q5" s="38"/>
      <c r="R5" s="38"/>
      <c r="S5" s="38"/>
      <c r="T5" s="38"/>
      <c r="U5" s="38"/>
      <c r="V5" s="38"/>
      <c r="W5" s="38"/>
      <c r="X5" s="38"/>
      <c r="Y5" s="38"/>
      <c r="Z5" s="38"/>
      <c r="AA5" s="38"/>
      <c r="AB5" s="38"/>
      <c r="AC5" s="38"/>
      <c r="AD5" s="38"/>
    </row>
    <row r="6" spans="1:30" ht="15.75" customHeight="1">
      <c r="A6" s="1171"/>
      <c r="B6" s="1171"/>
      <c r="C6" s="333" t="s">
        <v>340</v>
      </c>
      <c r="D6" s="335" t="s">
        <v>341</v>
      </c>
      <c r="E6" s="1173"/>
      <c r="F6" s="333" t="s">
        <v>343</v>
      </c>
      <c r="G6" s="1174"/>
      <c r="H6" s="333" t="s">
        <v>79</v>
      </c>
      <c r="L6" s="38"/>
      <c r="M6" s="38"/>
      <c r="N6" s="38"/>
      <c r="O6" s="38"/>
      <c r="P6" s="38"/>
      <c r="Q6" s="38"/>
      <c r="R6" s="38"/>
      <c r="S6" s="38"/>
      <c r="T6" s="38"/>
      <c r="U6" s="38"/>
      <c r="V6" s="38"/>
      <c r="W6" s="38"/>
      <c r="X6" s="38"/>
      <c r="Y6" s="38"/>
      <c r="Z6" s="38"/>
      <c r="AA6" s="38"/>
      <c r="AB6" s="38"/>
      <c r="AC6" s="38"/>
      <c r="AD6" s="38"/>
    </row>
    <row r="7" spans="1:30" s="28" customFormat="1" ht="15.75" customHeight="1">
      <c r="A7" s="56">
        <v>1</v>
      </c>
      <c r="B7" s="56" t="s">
        <v>327</v>
      </c>
      <c r="C7" s="334">
        <v>0</v>
      </c>
      <c r="D7" s="334">
        <v>212451.16105699999</v>
      </c>
      <c r="E7" s="334">
        <v>260600.904457</v>
      </c>
      <c r="F7" s="334">
        <v>679948.77353000001</v>
      </c>
      <c r="G7" s="334">
        <v>0</v>
      </c>
      <c r="H7" s="334">
        <v>1153000.839044</v>
      </c>
      <c r="L7" s="332"/>
      <c r="M7" s="332"/>
      <c r="N7" s="332"/>
      <c r="O7" s="332"/>
      <c r="P7" s="332"/>
      <c r="Q7" s="332"/>
      <c r="R7" s="332"/>
      <c r="S7" s="332"/>
      <c r="T7" s="332"/>
      <c r="U7" s="332"/>
      <c r="V7" s="332"/>
      <c r="W7" s="332"/>
      <c r="X7" s="332"/>
      <c r="Y7" s="332"/>
      <c r="Z7" s="332"/>
      <c r="AA7" s="332"/>
      <c r="AB7" s="332"/>
      <c r="AC7" s="332"/>
      <c r="AD7" s="332"/>
    </row>
    <row r="8" spans="1:30" s="56" customFormat="1" ht="15.75" customHeight="1">
      <c r="A8" s="340">
        <v>2</v>
      </c>
      <c r="B8" s="340" t="s">
        <v>335</v>
      </c>
      <c r="C8" s="336">
        <v>7.8949999999999996</v>
      </c>
      <c r="D8" s="336">
        <v>124991.266622</v>
      </c>
      <c r="E8" s="336">
        <v>12138.14244</v>
      </c>
      <c r="F8" s="336">
        <v>12886.908721</v>
      </c>
      <c r="G8" s="336">
        <v>0</v>
      </c>
      <c r="H8" s="336">
        <v>150024.212783</v>
      </c>
      <c r="I8" s="28"/>
      <c r="J8" s="28"/>
    </row>
    <row r="9" spans="1:30" s="56" customFormat="1" ht="15.75" customHeight="1">
      <c r="A9" s="341">
        <v>3</v>
      </c>
      <c r="B9" s="45" t="s">
        <v>79</v>
      </c>
      <c r="C9" s="857">
        <f>C7+C8</f>
        <v>7.8949999999999996</v>
      </c>
      <c r="D9" s="857">
        <f t="shared" ref="D9:H9" si="0">D7+D8</f>
        <v>337442.42767899996</v>
      </c>
      <c r="E9" s="857">
        <f t="shared" si="0"/>
        <v>272739.04689699999</v>
      </c>
      <c r="F9" s="857">
        <f t="shared" si="0"/>
        <v>692835.68225099996</v>
      </c>
      <c r="G9" s="857">
        <f t="shared" si="0"/>
        <v>0</v>
      </c>
      <c r="H9" s="857">
        <f t="shared" si="0"/>
        <v>1303025.051827</v>
      </c>
      <c r="I9" s="28"/>
      <c r="J9" s="28"/>
    </row>
    <row r="10" spans="1:30" s="29" customFormat="1" ht="15" customHeight="1">
      <c r="A10" s="337"/>
      <c r="B10" s="339"/>
      <c r="C10" s="338"/>
      <c r="E10" s="31"/>
      <c r="F10" s="337"/>
    </row>
    <row r="13" spans="1:30" ht="13">
      <c r="C13" s="14"/>
      <c r="I13" s="30"/>
    </row>
    <row r="15" spans="1:30">
      <c r="D15" s="30"/>
      <c r="E15" s="30"/>
      <c r="I15" s="30"/>
    </row>
    <row r="16" spans="1:30">
      <c r="D16" s="30"/>
      <c r="E16" s="30"/>
    </row>
    <row r="17" spans="3:5">
      <c r="D17" s="30"/>
      <c r="E17" s="30"/>
    </row>
    <row r="18" spans="3:5">
      <c r="D18" s="30"/>
      <c r="E18" s="30"/>
    </row>
    <row r="20" spans="3:5">
      <c r="D20" s="30"/>
      <c r="E20" s="30"/>
    </row>
    <row r="22" spans="3:5">
      <c r="D22" s="30"/>
      <c r="E22" s="30"/>
    </row>
    <row r="24" spans="3:5">
      <c r="D24" s="30"/>
      <c r="E24" s="30"/>
    </row>
    <row r="25" spans="3:5">
      <c r="D25" s="30"/>
      <c r="E25" s="30"/>
    </row>
    <row r="28" spans="3:5">
      <c r="C28" s="32"/>
      <c r="D28" s="32"/>
    </row>
    <row r="29" spans="3:5">
      <c r="C29" s="32"/>
      <c r="D29" s="32"/>
    </row>
    <row r="30" spans="3:5">
      <c r="C30" s="32"/>
      <c r="E30" s="32"/>
    </row>
    <row r="31" spans="3:5">
      <c r="C31" s="33"/>
      <c r="E31" s="34"/>
    </row>
    <row r="32" spans="3:5">
      <c r="C32" s="33"/>
      <c r="E32" s="34"/>
    </row>
    <row r="33" spans="3:5">
      <c r="C33" s="33"/>
      <c r="E33" s="34"/>
    </row>
    <row r="34" spans="3:5">
      <c r="C34" s="33"/>
      <c r="E34" s="34"/>
    </row>
    <row r="35" spans="3:5">
      <c r="C35" s="33"/>
      <c r="E35" s="34"/>
    </row>
    <row r="36" spans="3:5">
      <c r="C36" s="33"/>
      <c r="E36" s="34"/>
    </row>
    <row r="37" spans="3:5">
      <c r="C37" s="33"/>
      <c r="E37" s="34"/>
    </row>
    <row r="38" spans="3:5">
      <c r="C38" s="33"/>
      <c r="E38" s="34"/>
    </row>
    <row r="39" spans="3:5">
      <c r="C39" s="33"/>
      <c r="E39" s="34"/>
    </row>
    <row r="40" spans="3:5">
      <c r="C40" s="33"/>
      <c r="E40" s="34"/>
    </row>
    <row r="41" spans="3:5">
      <c r="E41" s="34"/>
    </row>
    <row r="42" spans="3:5">
      <c r="C42" s="33"/>
      <c r="E42" s="35"/>
    </row>
    <row r="44" spans="3:5">
      <c r="D44" s="36"/>
    </row>
    <row r="46" spans="3:5">
      <c r="E46" s="36"/>
    </row>
    <row r="54" spans="3:5">
      <c r="D54" s="36"/>
      <c r="E54" s="36"/>
    </row>
    <row r="58" spans="3:5" ht="14">
      <c r="C58" s="37"/>
    </row>
    <row r="59" spans="3:5">
      <c r="C59" s="36"/>
    </row>
  </sheetData>
  <mergeCells count="4">
    <mergeCell ref="C4:H4"/>
    <mergeCell ref="A5:B6"/>
    <mergeCell ref="E5:E6"/>
    <mergeCell ref="G5:G6"/>
  </mergeCells>
  <hyperlinks>
    <hyperlink ref="J4" location="Index!A1" display="Index" xr:uid="{00000000-0004-0000-09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C90B-43D1-4655-BAE8-B1766998DA29}">
  <sheetPr>
    <tabColor rgb="FF005AB4"/>
  </sheetPr>
  <dimension ref="A1:G11"/>
  <sheetViews>
    <sheetView showGridLines="0" workbookViewId="0"/>
  </sheetViews>
  <sheetFormatPr defaultColWidth="8.81640625" defaultRowHeight="13"/>
  <cols>
    <col min="1" max="1" width="16.7265625" style="5" customWidth="1"/>
    <col min="2" max="2" width="12.7265625" style="5" customWidth="1"/>
    <col min="3" max="3" width="86.26953125" style="5" customWidth="1"/>
    <col min="4" max="4" width="2.36328125" style="5" customWidth="1"/>
    <col min="5" max="5" width="44.26953125" style="5" customWidth="1"/>
    <col min="6" max="6" width="4.08984375" style="5" customWidth="1"/>
    <col min="7" max="16384" width="8.81640625" style="5"/>
  </cols>
  <sheetData>
    <row r="1" spans="1:7" s="632" customFormat="1">
      <c r="A1" s="631" t="s">
        <v>944</v>
      </c>
    </row>
    <row r="2" spans="1:7">
      <c r="A2" s="54"/>
    </row>
    <row r="3" spans="1:7">
      <c r="A3" s="28"/>
    </row>
    <row r="4" spans="1:7" s="643" customFormat="1" ht="31.5" customHeight="1">
      <c r="A4" s="757" t="s">
        <v>945</v>
      </c>
      <c r="B4" s="533" t="s">
        <v>798</v>
      </c>
      <c r="C4" s="609" t="s">
        <v>536</v>
      </c>
      <c r="D4" s="609"/>
      <c r="E4" s="609" t="s">
        <v>1656</v>
      </c>
      <c r="G4" s="90" t="s">
        <v>282</v>
      </c>
    </row>
    <row r="5" spans="1:7" s="362" customFormat="1" ht="115">
      <c r="A5" s="637" t="s">
        <v>946</v>
      </c>
      <c r="B5" s="638" t="s">
        <v>947</v>
      </c>
      <c r="C5" s="639" t="s">
        <v>948</v>
      </c>
      <c r="D5" s="552"/>
      <c r="E5" s="959" t="s">
        <v>1525</v>
      </c>
    </row>
    <row r="6" spans="1:7" s="362" customFormat="1" ht="195.5">
      <c r="A6" s="640" t="s">
        <v>949</v>
      </c>
      <c r="B6" s="641" t="s">
        <v>950</v>
      </c>
      <c r="C6" s="642" t="s">
        <v>951</v>
      </c>
      <c r="D6" s="554"/>
      <c r="E6" s="918" t="s">
        <v>1212</v>
      </c>
    </row>
    <row r="7" spans="1:7" s="362" customFormat="1" ht="46">
      <c r="A7" s="640" t="s">
        <v>952</v>
      </c>
      <c r="B7" s="641" t="s">
        <v>953</v>
      </c>
      <c r="C7" s="642" t="s">
        <v>954</v>
      </c>
      <c r="D7" s="554"/>
      <c r="E7" s="960" t="s">
        <v>1525</v>
      </c>
    </row>
    <row r="8" spans="1:7" s="362" customFormat="1" ht="34.5">
      <c r="A8" s="640" t="s">
        <v>955</v>
      </c>
      <c r="B8" s="641" t="s">
        <v>956</v>
      </c>
      <c r="C8" s="642" t="s">
        <v>957</v>
      </c>
      <c r="D8" s="554"/>
      <c r="E8" s="918" t="s">
        <v>1530</v>
      </c>
    </row>
    <row r="9" spans="1:7" s="362" customFormat="1" ht="34.5">
      <c r="A9" s="640" t="s">
        <v>955</v>
      </c>
      <c r="B9" s="641" t="s">
        <v>958</v>
      </c>
      <c r="C9" s="642" t="s">
        <v>959</v>
      </c>
      <c r="D9" s="554"/>
      <c r="E9" s="918" t="s">
        <v>1526</v>
      </c>
    </row>
    <row r="10" spans="1:7" s="362" customFormat="1" ht="34.5">
      <c r="A10" s="640" t="s">
        <v>960</v>
      </c>
      <c r="B10" s="641" t="s">
        <v>961</v>
      </c>
      <c r="C10" s="642" t="s">
        <v>962</v>
      </c>
      <c r="D10" s="554"/>
      <c r="E10" s="918" t="s">
        <v>963</v>
      </c>
    </row>
    <row r="11" spans="1:7" s="362" customFormat="1" ht="34.5">
      <c r="A11" s="640" t="s">
        <v>964</v>
      </c>
      <c r="B11" s="641" t="s">
        <v>965</v>
      </c>
      <c r="C11" s="642" t="s">
        <v>966</v>
      </c>
      <c r="D11" s="554"/>
      <c r="E11" s="918" t="s">
        <v>1531</v>
      </c>
    </row>
  </sheetData>
  <hyperlinks>
    <hyperlink ref="G4" location="Index!A1" display="Index" xr:uid="{A397FA86-F157-4214-847B-2FD922D20DF9}"/>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AB4"/>
  </sheetPr>
  <dimension ref="A1:J41"/>
  <sheetViews>
    <sheetView showGridLines="0" zoomScaleNormal="100" workbookViewId="0"/>
  </sheetViews>
  <sheetFormatPr defaultColWidth="9.08984375" defaultRowHeight="12"/>
  <cols>
    <col min="1" max="1" width="9.08984375" style="88"/>
    <col min="2" max="2" width="49.7265625" style="88" bestFit="1" customWidth="1"/>
    <col min="3" max="3" width="9.81640625" style="88" bestFit="1" customWidth="1"/>
    <col min="4" max="4" width="10.36328125" style="88" customWidth="1"/>
    <col min="5" max="5" width="10.81640625" style="88" customWidth="1"/>
    <col min="6" max="6" width="10.7265625" style="88" customWidth="1"/>
    <col min="7" max="7" width="14" style="88" customWidth="1"/>
    <col min="8" max="8" width="20.7265625" style="88" customWidth="1"/>
    <col min="9" max="9" width="5.26953125" style="88" customWidth="1"/>
    <col min="10" max="16384" width="9.08984375" style="88"/>
  </cols>
  <sheetData>
    <row r="1" spans="1:10" ht="13">
      <c r="A1" s="14" t="s">
        <v>742</v>
      </c>
      <c r="B1" s="62"/>
      <c r="C1" s="62"/>
      <c r="D1" s="62"/>
      <c r="E1" s="62"/>
      <c r="F1" s="62"/>
      <c r="G1" s="62"/>
      <c r="H1" s="62"/>
      <c r="I1" s="62"/>
      <c r="J1" s="62"/>
    </row>
    <row r="2" spans="1:10" ht="15.75" customHeight="1">
      <c r="A2" s="62" t="s">
        <v>717</v>
      </c>
      <c r="B2" s="62"/>
      <c r="C2" s="62"/>
      <c r="D2" s="62"/>
      <c r="E2" s="62"/>
      <c r="F2" s="62"/>
      <c r="G2" s="62"/>
      <c r="H2" s="62"/>
      <c r="I2" s="62"/>
      <c r="J2" s="62"/>
    </row>
    <row r="3" spans="1:10" ht="15.75" customHeight="1">
      <c r="A3" s="62"/>
      <c r="B3" s="62"/>
      <c r="C3" s="62"/>
      <c r="D3" s="62"/>
      <c r="E3" s="62"/>
      <c r="F3" s="62"/>
      <c r="G3" s="62"/>
      <c r="H3" s="62"/>
      <c r="I3" s="62"/>
      <c r="J3" s="62"/>
    </row>
    <row r="4" spans="1:10" ht="15.75" customHeight="1">
      <c r="A4" s="62"/>
      <c r="B4" s="62"/>
      <c r="C4" s="272" t="s">
        <v>44</v>
      </c>
      <c r="D4" s="272" t="s">
        <v>45</v>
      </c>
      <c r="E4" s="272" t="s">
        <v>46</v>
      </c>
      <c r="F4" s="272" t="s">
        <v>84</v>
      </c>
      <c r="G4" s="272" t="s">
        <v>85</v>
      </c>
      <c r="H4" s="272" t="s">
        <v>294</v>
      </c>
      <c r="I4" s="62"/>
      <c r="J4" s="62"/>
    </row>
    <row r="5" spans="1:10" ht="16.5" customHeight="1">
      <c r="A5" s="343"/>
      <c r="B5" s="343"/>
      <c r="C5" s="1175" t="s">
        <v>547</v>
      </c>
      <c r="D5" s="1176"/>
      <c r="E5" s="1176"/>
      <c r="F5" s="1177"/>
      <c r="G5" s="1178" t="s">
        <v>711</v>
      </c>
      <c r="H5" s="1178" t="s">
        <v>713</v>
      </c>
      <c r="I5" s="346"/>
      <c r="J5" s="89" t="s">
        <v>282</v>
      </c>
    </row>
    <row r="6" spans="1:10" ht="21" customHeight="1">
      <c r="A6" s="1181" t="s">
        <v>1536</v>
      </c>
      <c r="B6" s="1182"/>
      <c r="C6" s="349"/>
      <c r="D6" s="1183" t="s">
        <v>910</v>
      </c>
      <c r="E6" s="1184"/>
      <c r="F6" s="1185" t="s">
        <v>911</v>
      </c>
      <c r="G6" s="1178"/>
      <c r="H6" s="1178"/>
      <c r="I6" s="346"/>
      <c r="J6" s="62"/>
    </row>
    <row r="7" spans="1:10">
      <c r="A7" s="1181"/>
      <c r="B7" s="1182"/>
      <c r="C7" s="348"/>
      <c r="D7" s="347"/>
      <c r="E7" s="1185" t="s">
        <v>912</v>
      </c>
      <c r="F7" s="1186"/>
      <c r="G7" s="1178"/>
      <c r="H7" s="1179"/>
      <c r="I7" s="62"/>
      <c r="J7" s="342"/>
    </row>
    <row r="8" spans="1:10" ht="32.25" customHeight="1">
      <c r="A8" s="1181"/>
      <c r="B8" s="1182"/>
      <c r="C8" s="345"/>
      <c r="D8" s="350"/>
      <c r="E8" s="1187"/>
      <c r="F8" s="1187"/>
      <c r="G8" s="1178"/>
      <c r="H8" s="1180"/>
      <c r="I8" s="346"/>
      <c r="J8" s="62"/>
    </row>
    <row r="9" spans="1:10" s="400" customFormat="1" ht="15.75" customHeight="1">
      <c r="A9" s="445" t="s">
        <v>271</v>
      </c>
      <c r="B9" s="315" t="s">
        <v>718</v>
      </c>
      <c r="C9" s="601">
        <v>47463.498466999998</v>
      </c>
      <c r="D9" s="462"/>
      <c r="E9" s="316">
        <v>1182.836143</v>
      </c>
      <c r="F9" s="462"/>
      <c r="G9" s="601">
        <v>-791.08440599999994</v>
      </c>
      <c r="H9" s="601"/>
      <c r="I9" s="315"/>
      <c r="J9" s="315"/>
    </row>
    <row r="10" spans="1:10" s="400" customFormat="1" ht="15.75" customHeight="1">
      <c r="A10" s="445" t="s">
        <v>272</v>
      </c>
      <c r="B10" s="315" t="s">
        <v>719</v>
      </c>
      <c r="C10" s="316">
        <v>180.52178900000001</v>
      </c>
      <c r="D10" s="462"/>
      <c r="E10" s="316">
        <v>3.5888100000000001</v>
      </c>
      <c r="F10" s="462"/>
      <c r="G10" s="316">
        <v>-1.325718</v>
      </c>
      <c r="H10" s="316"/>
      <c r="I10" s="315"/>
      <c r="J10" s="315"/>
    </row>
    <row r="11" spans="1:10" s="400" customFormat="1" ht="15.75" customHeight="1">
      <c r="A11" s="445" t="s">
        <v>273</v>
      </c>
      <c r="B11" s="315" t="s">
        <v>720</v>
      </c>
      <c r="C11" s="316">
        <v>94659.806402999995</v>
      </c>
      <c r="D11" s="462"/>
      <c r="E11" s="316">
        <v>897.61048100000005</v>
      </c>
      <c r="F11" s="462"/>
      <c r="G11" s="316">
        <v>-396.329767</v>
      </c>
      <c r="H11" s="316"/>
      <c r="I11" s="315"/>
      <c r="J11" s="315"/>
    </row>
    <row r="12" spans="1:10" s="400" customFormat="1" ht="15.75" customHeight="1">
      <c r="A12" s="445" t="s">
        <v>274</v>
      </c>
      <c r="B12" s="315" t="s">
        <v>721</v>
      </c>
      <c r="C12" s="316">
        <v>1169.6129510000001</v>
      </c>
      <c r="D12" s="462"/>
      <c r="E12" s="316">
        <v>0</v>
      </c>
      <c r="F12" s="462"/>
      <c r="G12" s="316">
        <v>-14.909986</v>
      </c>
      <c r="H12" s="316"/>
      <c r="I12" s="315"/>
      <c r="J12" s="315"/>
    </row>
    <row r="13" spans="1:10" s="400" customFormat="1" ht="15.75" customHeight="1">
      <c r="A13" s="445" t="s">
        <v>275</v>
      </c>
      <c r="B13" s="315" t="s">
        <v>722</v>
      </c>
      <c r="C13" s="316">
        <v>6994.8710929999997</v>
      </c>
      <c r="D13" s="462"/>
      <c r="E13" s="316">
        <v>227.05005700000001</v>
      </c>
      <c r="F13" s="462"/>
      <c r="G13" s="316">
        <v>-27.913195000000002</v>
      </c>
      <c r="H13" s="316"/>
      <c r="I13" s="315"/>
      <c r="J13" s="315"/>
    </row>
    <row r="14" spans="1:10" s="400" customFormat="1" ht="15.75" customHeight="1">
      <c r="A14" s="445" t="s">
        <v>276</v>
      </c>
      <c r="B14" s="315" t="s">
        <v>723</v>
      </c>
      <c r="C14" s="316">
        <v>78469.403627000007</v>
      </c>
      <c r="D14" s="462"/>
      <c r="E14" s="316">
        <v>571.80820600000004</v>
      </c>
      <c r="F14" s="462"/>
      <c r="G14" s="316">
        <v>-491.310295</v>
      </c>
      <c r="H14" s="316"/>
      <c r="I14" s="315"/>
      <c r="J14" s="315"/>
    </row>
    <row r="15" spans="1:10" s="400" customFormat="1" ht="15.75" customHeight="1">
      <c r="A15" s="445" t="s">
        <v>277</v>
      </c>
      <c r="B15" s="315" t="s">
        <v>724</v>
      </c>
      <c r="C15" s="316">
        <v>44319.112472000001</v>
      </c>
      <c r="D15" s="462"/>
      <c r="E15" s="316">
        <v>812.71658400000001</v>
      </c>
      <c r="F15" s="462"/>
      <c r="G15" s="316">
        <v>-367.10493300000002</v>
      </c>
      <c r="H15" s="316"/>
      <c r="I15" s="315"/>
      <c r="J15" s="315"/>
    </row>
    <row r="16" spans="1:10" s="400" customFormat="1" ht="15.75" customHeight="1">
      <c r="A16" s="445" t="s">
        <v>278</v>
      </c>
      <c r="B16" s="315" t="s">
        <v>725</v>
      </c>
      <c r="C16" s="316">
        <v>8385.5421999999999</v>
      </c>
      <c r="D16" s="462"/>
      <c r="E16" s="316">
        <v>140.83516499999999</v>
      </c>
      <c r="F16" s="462"/>
      <c r="G16" s="316">
        <v>-126.990217</v>
      </c>
      <c r="H16" s="316"/>
      <c r="I16" s="315"/>
      <c r="J16" s="315"/>
    </row>
    <row r="17" spans="1:10" s="400" customFormat="1" ht="15.75" customHeight="1">
      <c r="A17" s="445" t="s">
        <v>279</v>
      </c>
      <c r="B17" s="315" t="s">
        <v>726</v>
      </c>
      <c r="C17" s="316">
        <v>47348.525186999999</v>
      </c>
      <c r="D17" s="462"/>
      <c r="E17" s="316">
        <v>1816.411664</v>
      </c>
      <c r="F17" s="462"/>
      <c r="G17" s="316">
        <v>-980.92016799999999</v>
      </c>
      <c r="H17" s="316"/>
      <c r="I17" s="602"/>
      <c r="J17" s="602"/>
    </row>
    <row r="18" spans="1:10" s="400" customFormat="1" ht="15.75" customHeight="1">
      <c r="A18" s="445" t="s">
        <v>280</v>
      </c>
      <c r="B18" s="315" t="s">
        <v>727</v>
      </c>
      <c r="C18" s="316">
        <v>26436.375771999999</v>
      </c>
      <c r="D18" s="462"/>
      <c r="E18" s="316">
        <v>178.95212900000001</v>
      </c>
      <c r="F18" s="462"/>
      <c r="G18" s="316">
        <v>-424.64045199999998</v>
      </c>
      <c r="H18" s="316"/>
      <c r="I18" s="602"/>
      <c r="J18" s="602"/>
    </row>
    <row r="19" spans="1:10" s="400" customFormat="1" ht="15.75" customHeight="1">
      <c r="A19" s="603" t="s">
        <v>694</v>
      </c>
      <c r="B19" s="315" t="s">
        <v>728</v>
      </c>
      <c r="C19" s="316">
        <v>0</v>
      </c>
      <c r="D19" s="462"/>
      <c r="E19" s="316">
        <v>0</v>
      </c>
      <c r="F19" s="462"/>
      <c r="G19" s="316">
        <v>0</v>
      </c>
      <c r="H19" s="316"/>
    </row>
    <row r="20" spans="1:10" s="400" customFormat="1" ht="15.75" customHeight="1">
      <c r="A20" s="603" t="s">
        <v>695</v>
      </c>
      <c r="B20" s="315" t="s">
        <v>729</v>
      </c>
      <c r="C20" s="316">
        <v>115580.13910299999</v>
      </c>
      <c r="D20" s="462"/>
      <c r="E20" s="316">
        <v>4367.9543480000002</v>
      </c>
      <c r="F20" s="462"/>
      <c r="G20" s="316">
        <v>-1510.543279</v>
      </c>
      <c r="H20" s="316"/>
    </row>
    <row r="21" spans="1:10" s="400" customFormat="1" ht="15.75" customHeight="1">
      <c r="A21" s="603" t="s">
        <v>696</v>
      </c>
      <c r="B21" s="315" t="s">
        <v>730</v>
      </c>
      <c r="C21" s="316">
        <v>6029.1711889999997</v>
      </c>
      <c r="D21" s="462"/>
      <c r="E21" s="316">
        <v>410.15758499999998</v>
      </c>
      <c r="F21" s="462"/>
      <c r="G21" s="316">
        <v>-45.953688999999997</v>
      </c>
      <c r="H21" s="316"/>
    </row>
    <row r="22" spans="1:10" s="400" customFormat="1" ht="15.75" customHeight="1">
      <c r="A22" s="603" t="s">
        <v>715</v>
      </c>
      <c r="B22" s="315" t="s">
        <v>731</v>
      </c>
      <c r="C22" s="316">
        <v>9744.5323950000002</v>
      </c>
      <c r="D22" s="462"/>
      <c r="E22" s="316">
        <v>507.69766199999998</v>
      </c>
      <c r="F22" s="462"/>
      <c r="G22" s="316">
        <v>-174.201967</v>
      </c>
      <c r="H22" s="316"/>
    </row>
    <row r="23" spans="1:10" s="400" customFormat="1" ht="15.75" customHeight="1">
      <c r="A23" s="603" t="s">
        <v>716</v>
      </c>
      <c r="B23" s="315" t="s">
        <v>732</v>
      </c>
      <c r="C23" s="316">
        <v>77.086135999999996</v>
      </c>
      <c r="D23" s="462"/>
      <c r="E23" s="316">
        <v>0</v>
      </c>
      <c r="F23" s="462"/>
      <c r="G23" s="316">
        <v>-2.8455000000000001E-2</v>
      </c>
      <c r="H23" s="316"/>
      <c r="I23" s="315"/>
      <c r="J23" s="315"/>
    </row>
    <row r="24" spans="1:10" s="400" customFormat="1" ht="15.75" customHeight="1">
      <c r="A24" s="603" t="s">
        <v>733</v>
      </c>
      <c r="B24" s="400" t="s">
        <v>734</v>
      </c>
      <c r="C24" s="316">
        <v>919.674578</v>
      </c>
      <c r="D24" s="462"/>
      <c r="E24" s="316">
        <v>0.73456999999999995</v>
      </c>
      <c r="F24" s="462"/>
      <c r="G24" s="316">
        <v>-9.4173010000000001</v>
      </c>
      <c r="H24" s="316"/>
    </row>
    <row r="25" spans="1:10" s="400" customFormat="1" ht="15.75" customHeight="1">
      <c r="A25" s="603" t="s">
        <v>735</v>
      </c>
      <c r="B25" s="400" t="s">
        <v>736</v>
      </c>
      <c r="C25" s="316">
        <v>1378.837252</v>
      </c>
      <c r="D25" s="462"/>
      <c r="E25" s="316">
        <v>0.43848700000000002</v>
      </c>
      <c r="F25" s="462"/>
      <c r="G25" s="316">
        <v>-5.1753260000000001</v>
      </c>
      <c r="H25" s="316"/>
    </row>
    <row r="26" spans="1:10" s="400" customFormat="1" ht="15.75" customHeight="1">
      <c r="A26" s="603" t="s">
        <v>737</v>
      </c>
      <c r="B26" s="400" t="s">
        <v>738</v>
      </c>
      <c r="C26" s="316">
        <v>3848.130866</v>
      </c>
      <c r="D26" s="462"/>
      <c r="E26" s="316">
        <v>126.451469</v>
      </c>
      <c r="F26" s="462"/>
      <c r="G26" s="316">
        <v>-159.41750999999999</v>
      </c>
      <c r="H26" s="316"/>
    </row>
    <row r="27" spans="1:10" s="400" customFormat="1" ht="15.75" customHeight="1">
      <c r="A27" s="604" t="s">
        <v>739</v>
      </c>
      <c r="B27" s="400" t="s">
        <v>740</v>
      </c>
      <c r="C27" s="316">
        <v>4180.2822889999998</v>
      </c>
      <c r="D27" s="464"/>
      <c r="E27" s="316">
        <v>7.7911950000000001</v>
      </c>
      <c r="F27" s="464"/>
      <c r="G27" s="316">
        <v>-25.456057000000001</v>
      </c>
      <c r="H27" s="393"/>
    </row>
    <row r="28" spans="1:10" s="400" customFormat="1" ht="15.75" customHeight="1">
      <c r="A28" s="469" t="s">
        <v>741</v>
      </c>
      <c r="B28" s="600" t="s">
        <v>79</v>
      </c>
      <c r="C28" s="443">
        <f>SUM(C9:C27)</f>
        <v>497185.123769</v>
      </c>
      <c r="D28" s="462"/>
      <c r="E28" s="396">
        <f>SUM(E9:E27)</f>
        <v>11253.034555000002</v>
      </c>
      <c r="F28" s="462"/>
      <c r="G28" s="396">
        <f>SUM(G9:G27)</f>
        <v>-5552.7227210000001</v>
      </c>
      <c r="H28" s="443"/>
    </row>
    <row r="29" spans="1:10">
      <c r="A29" s="92"/>
      <c r="B29" s="92"/>
      <c r="C29" s="92"/>
      <c r="D29" s="92"/>
      <c r="E29" s="92"/>
      <c r="F29" s="92"/>
      <c r="G29" s="92"/>
    </row>
    <row r="41" spans="9:10">
      <c r="I41" s="62"/>
      <c r="J41" s="62"/>
    </row>
  </sheetData>
  <mergeCells count="7">
    <mergeCell ref="C5:F5"/>
    <mergeCell ref="G5:G8"/>
    <mergeCell ref="H5:H8"/>
    <mergeCell ref="A6:B8"/>
    <mergeCell ref="D6:E6"/>
    <mergeCell ref="F6:F8"/>
    <mergeCell ref="E7:E8"/>
  </mergeCells>
  <hyperlinks>
    <hyperlink ref="J5" location="Index!A1" display="Index" xr:uid="{62CDEE13-8991-4910-B130-22DBBB4739D0}"/>
  </hyperlinks>
  <pageMargins left="0.70000000000000007" right="0.70000000000000007" top="0.75" bottom="0.75" header="0.30000000000000004" footer="0.30000000000000004"/>
  <ignoredErrors>
    <ignoredError sqref="A9:A2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5AB4"/>
  </sheetPr>
  <dimension ref="A1:K26"/>
  <sheetViews>
    <sheetView showGridLines="0" zoomScaleNormal="100" workbookViewId="0"/>
  </sheetViews>
  <sheetFormatPr defaultRowHeight="14.5"/>
  <cols>
    <col min="2" max="2" width="27.08984375" customWidth="1"/>
    <col min="4" max="4" width="10.36328125" customWidth="1"/>
    <col min="5" max="5" width="10.81640625" customWidth="1"/>
    <col min="6" max="6" width="10.7265625" customWidth="1"/>
    <col min="7" max="7" width="14" customWidth="1"/>
    <col min="8" max="8" width="20.7265625" customWidth="1"/>
    <col min="9" max="9" width="21.81640625" customWidth="1"/>
    <col min="10" max="10" width="5.26953125" customWidth="1"/>
  </cols>
  <sheetData>
    <row r="1" spans="1:11">
      <c r="A1" s="14" t="s">
        <v>714</v>
      </c>
      <c r="B1" s="10"/>
      <c r="C1" s="10"/>
      <c r="D1" s="10"/>
      <c r="E1" s="10"/>
      <c r="F1" s="10"/>
      <c r="G1" s="10"/>
      <c r="H1" s="10"/>
      <c r="I1" s="10"/>
      <c r="J1" s="10"/>
      <c r="K1" s="10"/>
    </row>
    <row r="2" spans="1:11">
      <c r="A2" s="62" t="s">
        <v>717</v>
      </c>
      <c r="B2" s="62"/>
      <c r="C2" s="62"/>
      <c r="D2" s="62"/>
      <c r="E2" s="62"/>
      <c r="F2" s="62"/>
      <c r="G2" s="62"/>
      <c r="H2" s="62"/>
      <c r="I2" s="62"/>
      <c r="J2" s="10"/>
      <c r="K2" s="10"/>
    </row>
    <row r="3" spans="1:11">
      <c r="A3" s="62"/>
      <c r="B3" s="62"/>
      <c r="C3" s="62"/>
      <c r="D3" s="62"/>
      <c r="E3" s="62"/>
      <c r="F3" s="62"/>
      <c r="G3" s="62"/>
      <c r="H3" s="62"/>
      <c r="I3" s="62"/>
      <c r="J3" s="10"/>
      <c r="K3" s="10"/>
    </row>
    <row r="4" spans="1:11">
      <c r="A4" s="62"/>
      <c r="B4" s="62"/>
      <c r="C4" s="272" t="s">
        <v>44</v>
      </c>
      <c r="D4" s="272" t="s">
        <v>45</v>
      </c>
      <c r="E4" s="272" t="s">
        <v>46</v>
      </c>
      <c r="F4" s="272" t="s">
        <v>84</v>
      </c>
      <c r="G4" s="272" t="s">
        <v>85</v>
      </c>
      <c r="H4" s="272" t="s">
        <v>294</v>
      </c>
      <c r="I4" s="272" t="s">
        <v>260</v>
      </c>
      <c r="J4" s="10"/>
      <c r="K4" s="10"/>
    </row>
    <row r="5" spans="1:11" ht="16.5" customHeight="1">
      <c r="A5" s="343"/>
      <c r="B5" s="343"/>
      <c r="C5" s="344" t="s">
        <v>710</v>
      </c>
      <c r="D5" s="355"/>
      <c r="E5" s="356"/>
      <c r="F5" s="348"/>
      <c r="G5" s="1178" t="s">
        <v>711</v>
      </c>
      <c r="H5" s="1178" t="s">
        <v>712</v>
      </c>
      <c r="I5" s="1186" t="s">
        <v>713</v>
      </c>
      <c r="J5" s="10"/>
      <c r="K5" s="89" t="s">
        <v>282</v>
      </c>
    </row>
    <row r="6" spans="1:11">
      <c r="A6" s="1181" t="s">
        <v>1536</v>
      </c>
      <c r="B6" s="1181"/>
      <c r="C6" s="349"/>
      <c r="D6" s="1183" t="s">
        <v>910</v>
      </c>
      <c r="E6" s="1188"/>
      <c r="F6" s="1185" t="s">
        <v>913</v>
      </c>
      <c r="G6" s="1178"/>
      <c r="H6" s="1178"/>
      <c r="I6" s="1186"/>
      <c r="J6" s="10"/>
      <c r="K6" s="10"/>
    </row>
    <row r="7" spans="1:11">
      <c r="A7" s="1181"/>
      <c r="B7" s="1181"/>
      <c r="C7" s="349"/>
      <c r="D7" s="347"/>
      <c r="E7" s="1185" t="s">
        <v>912</v>
      </c>
      <c r="F7" s="1186"/>
      <c r="G7" s="1178"/>
      <c r="H7" s="1178"/>
      <c r="I7" s="1186"/>
      <c r="J7" s="10"/>
      <c r="K7" s="40"/>
    </row>
    <row r="8" spans="1:11">
      <c r="A8" s="1181"/>
      <c r="B8" s="1181"/>
      <c r="C8" s="345"/>
      <c r="D8" s="350"/>
      <c r="E8" s="1187"/>
      <c r="F8" s="1187"/>
      <c r="G8" s="1180"/>
      <c r="H8" s="1180"/>
      <c r="I8" s="1187"/>
      <c r="J8" s="10"/>
      <c r="K8" s="10"/>
    </row>
    <row r="9" spans="1:11" s="353" customFormat="1" ht="15.75" customHeight="1">
      <c r="A9" s="351" t="s">
        <v>271</v>
      </c>
      <c r="B9" s="210" t="s">
        <v>391</v>
      </c>
      <c r="C9" s="396">
        <v>1311579.3884576114</v>
      </c>
      <c r="D9" s="396">
        <v>19909.043669999999</v>
      </c>
      <c r="E9" s="396">
        <v>19857.038498999998</v>
      </c>
      <c r="F9" s="396">
        <v>1291119.0957205913</v>
      </c>
      <c r="G9" s="396">
        <v>-8553.7303953911178</v>
      </c>
      <c r="H9" s="372"/>
      <c r="I9" s="354">
        <v>0</v>
      </c>
      <c r="J9" s="28"/>
      <c r="K9" s="28"/>
    </row>
    <row r="10" spans="1:11" s="353" customFormat="1" ht="15.75" customHeight="1">
      <c r="A10" s="213" t="s">
        <v>272</v>
      </c>
      <c r="B10" s="352" t="s">
        <v>832</v>
      </c>
      <c r="C10" s="227">
        <v>1141967.6392725112</v>
      </c>
      <c r="D10" s="227">
        <v>19095.104672000001</v>
      </c>
      <c r="E10" s="227">
        <v>19043.134601999998</v>
      </c>
      <c r="F10" s="227">
        <v>1121507.3465354913</v>
      </c>
      <c r="G10" s="227">
        <v>-7571.3057243911171</v>
      </c>
      <c r="H10" s="372"/>
      <c r="I10" s="227">
        <v>0</v>
      </c>
      <c r="J10" s="28"/>
      <c r="K10" s="28"/>
    </row>
    <row r="11" spans="1:11" s="353" customFormat="1" ht="15.75" customHeight="1">
      <c r="A11" s="213" t="s">
        <v>273</v>
      </c>
      <c r="B11" s="352" t="s">
        <v>1517</v>
      </c>
      <c r="C11" s="227">
        <v>53195.340891</v>
      </c>
      <c r="D11" s="227">
        <v>109.896703</v>
      </c>
      <c r="E11" s="227">
        <v>109.883199</v>
      </c>
      <c r="F11" s="227">
        <v>53195.340891</v>
      </c>
      <c r="G11" s="227">
        <v>-342.30690600000003</v>
      </c>
      <c r="H11" s="372"/>
      <c r="I11" s="227">
        <v>0</v>
      </c>
      <c r="J11" s="28"/>
      <c r="K11" s="28"/>
    </row>
    <row r="12" spans="1:11" s="353" customFormat="1" ht="15.75" customHeight="1">
      <c r="A12" s="213" t="s">
        <v>274</v>
      </c>
      <c r="B12" s="352" t="s">
        <v>833</v>
      </c>
      <c r="C12" s="227">
        <v>92996.760771100104</v>
      </c>
      <c r="D12" s="227">
        <v>48.773966999999999</v>
      </c>
      <c r="E12" s="227">
        <v>48.758026000000001</v>
      </c>
      <c r="F12" s="227">
        <v>92895.887405100104</v>
      </c>
      <c r="G12" s="227">
        <v>-105.16776299999999</v>
      </c>
      <c r="H12" s="372"/>
      <c r="I12" s="227">
        <v>0</v>
      </c>
      <c r="J12" s="28"/>
      <c r="K12" s="28"/>
    </row>
    <row r="13" spans="1:11" s="353" customFormat="1" ht="15.75" customHeight="1">
      <c r="A13" s="213" t="s">
        <v>275</v>
      </c>
      <c r="B13" s="352" t="s">
        <v>1518</v>
      </c>
      <c r="C13" s="227">
        <v>22531.888479000001</v>
      </c>
      <c r="D13" s="227">
        <v>655.268328</v>
      </c>
      <c r="E13" s="227">
        <v>655.26267199999995</v>
      </c>
      <c r="F13" s="227">
        <v>22531.888479000001</v>
      </c>
      <c r="G13" s="227">
        <v>-534.67047400000001</v>
      </c>
      <c r="H13" s="372"/>
      <c r="I13" s="227">
        <v>0</v>
      </c>
      <c r="J13" s="28"/>
      <c r="K13" s="28"/>
    </row>
    <row r="14" spans="1:11" s="353" customFormat="1" ht="15.75" customHeight="1">
      <c r="A14" s="213" t="s">
        <v>276</v>
      </c>
      <c r="B14" s="352" t="s">
        <v>286</v>
      </c>
      <c r="C14" s="227">
        <v>887.75904400000002</v>
      </c>
      <c r="D14" s="227">
        <v>0</v>
      </c>
      <c r="E14" s="227">
        <v>0</v>
      </c>
      <c r="F14" s="227">
        <v>988.63241000000005</v>
      </c>
      <c r="G14" s="227">
        <v>-0.279528</v>
      </c>
      <c r="H14" s="372"/>
      <c r="I14" s="227">
        <v>0</v>
      </c>
      <c r="J14" s="28"/>
      <c r="K14" s="28"/>
    </row>
    <row r="15" spans="1:11" s="353" customFormat="1" ht="15.75" customHeight="1">
      <c r="A15" s="351" t="s">
        <v>278</v>
      </c>
      <c r="B15" s="210" t="s">
        <v>336</v>
      </c>
      <c r="C15" s="858">
        <v>152902.507954</v>
      </c>
      <c r="D15" s="858">
        <v>291.71366399999999</v>
      </c>
      <c r="E15" s="858">
        <v>291.71366399999999</v>
      </c>
      <c r="F15" s="372"/>
      <c r="G15" s="372"/>
      <c r="H15" s="858">
        <v>362.99062900000001</v>
      </c>
      <c r="I15" s="372"/>
      <c r="J15" s="28"/>
      <c r="K15" s="28"/>
    </row>
    <row r="16" spans="1:11" s="353" customFormat="1" ht="15.75" customHeight="1">
      <c r="A16" s="213" t="s">
        <v>279</v>
      </c>
      <c r="B16" s="352" t="s">
        <v>832</v>
      </c>
      <c r="C16" s="227">
        <v>145470.15409299999</v>
      </c>
      <c r="D16" s="227">
        <v>290.90678200000002</v>
      </c>
      <c r="E16" s="227">
        <v>290.90678200000002</v>
      </c>
      <c r="F16" s="372"/>
      <c r="G16" s="372"/>
      <c r="H16" s="227">
        <v>356.58278999999999</v>
      </c>
      <c r="I16" s="372"/>
      <c r="J16" s="41"/>
      <c r="K16" s="41"/>
    </row>
    <row r="17" spans="1:11" s="353" customFormat="1" ht="15.75" customHeight="1">
      <c r="A17" s="213" t="s">
        <v>280</v>
      </c>
      <c r="B17" s="352" t="s">
        <v>1517</v>
      </c>
      <c r="C17" s="227">
        <v>6660.6727849999997</v>
      </c>
      <c r="D17" s="227">
        <v>0.30745600000000001</v>
      </c>
      <c r="E17" s="227">
        <v>0.30745600000000001</v>
      </c>
      <c r="F17" s="372"/>
      <c r="G17" s="372"/>
      <c r="H17" s="227">
        <v>5.9078569999999999</v>
      </c>
      <c r="I17" s="372"/>
      <c r="J17" s="41"/>
      <c r="K17" s="41"/>
    </row>
    <row r="18" spans="1:11" s="353" customFormat="1" ht="15.75" customHeight="1">
      <c r="A18" s="213" t="s">
        <v>694</v>
      </c>
      <c r="B18" s="352" t="s">
        <v>833</v>
      </c>
      <c r="C18" s="227">
        <v>208.30068900000001</v>
      </c>
      <c r="D18" s="227">
        <v>0.49942599999999998</v>
      </c>
      <c r="E18" s="227">
        <v>0.49942599999999998</v>
      </c>
      <c r="F18" s="372"/>
      <c r="G18" s="372"/>
      <c r="H18" s="227">
        <v>0.321295</v>
      </c>
      <c r="I18" s="372"/>
    </row>
    <row r="19" spans="1:11" s="353" customFormat="1" ht="15.75" customHeight="1">
      <c r="A19" s="213" t="s">
        <v>695</v>
      </c>
      <c r="B19" s="352" t="s">
        <v>1518</v>
      </c>
      <c r="C19" s="227">
        <v>298.66145999999998</v>
      </c>
      <c r="D19" s="227">
        <v>0</v>
      </c>
      <c r="E19" s="227">
        <v>0</v>
      </c>
      <c r="F19" s="372"/>
      <c r="G19" s="372"/>
      <c r="H19" s="227">
        <v>0.10351100000000001</v>
      </c>
      <c r="I19" s="372"/>
    </row>
    <row r="20" spans="1:11" s="353" customFormat="1" ht="15.75" customHeight="1">
      <c r="A20" s="213" t="s">
        <v>696</v>
      </c>
      <c r="B20" s="357" t="s">
        <v>286</v>
      </c>
      <c r="C20" s="227">
        <v>264.71892700000001</v>
      </c>
      <c r="D20" s="227">
        <v>0</v>
      </c>
      <c r="E20" s="227">
        <v>0</v>
      </c>
      <c r="F20" s="372"/>
      <c r="G20" s="372"/>
      <c r="H20" s="227">
        <v>7.5176000000000007E-2</v>
      </c>
      <c r="I20" s="372"/>
    </row>
    <row r="21" spans="1:11" s="353" customFormat="1" ht="15.75" customHeight="1">
      <c r="A21" s="361" t="s">
        <v>716</v>
      </c>
      <c r="B21" s="210" t="s">
        <v>79</v>
      </c>
      <c r="C21" s="361">
        <f>SUM(C9,C15)</f>
        <v>1464481.8964116115</v>
      </c>
      <c r="D21" s="361">
        <f t="shared" ref="D21:I21" si="0">SUM(D9,D15)</f>
        <v>20200.757333999998</v>
      </c>
      <c r="E21" s="361">
        <f t="shared" si="0"/>
        <v>20148.752162999997</v>
      </c>
      <c r="F21" s="361">
        <f t="shared" si="0"/>
        <v>1291119.0957205913</v>
      </c>
      <c r="G21" s="361">
        <f t="shared" si="0"/>
        <v>-8553.7303953911178</v>
      </c>
      <c r="H21" s="361">
        <f t="shared" si="0"/>
        <v>362.99062900000001</v>
      </c>
      <c r="I21" s="361">
        <f t="shared" si="0"/>
        <v>0</v>
      </c>
      <c r="J21" s="28"/>
      <c r="K21" s="28"/>
    </row>
    <row r="22" spans="1:11">
      <c r="A22" s="359"/>
      <c r="B22" s="360"/>
      <c r="C22" s="360"/>
      <c r="D22" s="360"/>
      <c r="E22" s="360"/>
      <c r="F22" s="360"/>
      <c r="G22" s="360"/>
      <c r="H22" s="360"/>
      <c r="I22" s="360"/>
    </row>
    <row r="23" spans="1:11">
      <c r="A23" s="53"/>
    </row>
    <row r="24" spans="1:11">
      <c r="A24" s="53"/>
    </row>
    <row r="25" spans="1:11">
      <c r="A25" s="53"/>
    </row>
    <row r="26" spans="1:11">
      <c r="A26" s="53"/>
    </row>
  </sheetData>
  <mergeCells count="7">
    <mergeCell ref="I5:I8"/>
    <mergeCell ref="H5:H8"/>
    <mergeCell ref="G5:G8"/>
    <mergeCell ref="A6:B8"/>
    <mergeCell ref="D6:E6"/>
    <mergeCell ref="E7:E8"/>
    <mergeCell ref="F6:F8"/>
  </mergeCells>
  <hyperlinks>
    <hyperlink ref="K5" location="Index!A1" display="Index" xr:uid="{7DD8E0CC-FBA0-4BDB-A278-3B4802A8736D}"/>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C3E2-39C9-40B7-B36D-300D0D142BFA}">
  <sheetPr>
    <tabColor rgb="FF005AB4"/>
  </sheetPr>
  <dimension ref="A1:P34"/>
  <sheetViews>
    <sheetView showGridLines="0" zoomScaleNormal="100" workbookViewId="0"/>
  </sheetViews>
  <sheetFormatPr defaultRowHeight="14.5"/>
  <cols>
    <col min="1" max="1" width="6.26953125" customWidth="1"/>
    <col min="2" max="2" width="55.26953125" customWidth="1"/>
    <col min="3" max="3" width="9.81640625" bestFit="1" customWidth="1"/>
    <col min="4" max="4" width="10.36328125" customWidth="1"/>
    <col min="5" max="5" width="10.81640625" customWidth="1"/>
    <col min="6" max="6" width="10.7265625" customWidth="1"/>
    <col min="7" max="7" width="14" customWidth="1"/>
    <col min="8" max="8" width="8.36328125" customWidth="1"/>
    <col min="9" max="12" width="14" customWidth="1"/>
    <col min="13" max="13" width="12.26953125" customWidth="1"/>
    <col min="14" max="14" width="10.81640625" customWidth="1"/>
    <col min="15" max="15" width="5.26953125" customWidth="1"/>
  </cols>
  <sheetData>
    <row r="1" spans="1:16">
      <c r="A1" s="14" t="s">
        <v>890</v>
      </c>
      <c r="B1" s="10"/>
      <c r="C1" s="10"/>
      <c r="D1" s="10"/>
      <c r="E1" s="10"/>
      <c r="F1" s="10"/>
      <c r="G1" s="10"/>
      <c r="H1" s="10"/>
      <c r="I1" s="10"/>
      <c r="J1" s="10"/>
      <c r="K1" s="10"/>
      <c r="L1" s="10"/>
      <c r="M1" s="10"/>
      <c r="N1" s="10"/>
      <c r="O1" s="10"/>
      <c r="P1" s="10"/>
    </row>
    <row r="2" spans="1:16" s="362" customFormat="1" ht="15.75" customHeight="1">
      <c r="A2" s="307" t="s">
        <v>865</v>
      </c>
      <c r="B2" s="307"/>
      <c r="C2" s="307"/>
      <c r="D2" s="307"/>
      <c r="E2" s="307"/>
      <c r="F2" s="307"/>
      <c r="G2" s="307"/>
      <c r="H2" s="307"/>
      <c r="I2" s="307"/>
      <c r="J2" s="307"/>
      <c r="K2" s="307"/>
      <c r="L2" s="307"/>
      <c r="M2" s="307"/>
      <c r="N2" s="307"/>
      <c r="O2" s="307"/>
      <c r="P2" s="307"/>
    </row>
    <row r="3" spans="1:16" s="362" customFormat="1" ht="15.75" customHeight="1">
      <c r="A3" s="307"/>
      <c r="B3" s="307"/>
      <c r="C3" s="308" t="s">
        <v>44</v>
      </c>
      <c r="D3" s="308" t="s">
        <v>45</v>
      </c>
      <c r="E3" s="308" t="s">
        <v>46</v>
      </c>
      <c r="F3" s="308" t="s">
        <v>84</v>
      </c>
      <c r="G3" s="308" t="s">
        <v>85</v>
      </c>
      <c r="H3" s="308" t="s">
        <v>294</v>
      </c>
      <c r="I3" s="308" t="s">
        <v>260</v>
      </c>
      <c r="J3" s="308" t="s">
        <v>290</v>
      </c>
      <c r="K3" s="308" t="s">
        <v>297</v>
      </c>
      <c r="L3" s="308" t="s">
        <v>298</v>
      </c>
      <c r="M3" s="308" t="s">
        <v>299</v>
      </c>
      <c r="N3" s="308" t="s">
        <v>300</v>
      </c>
      <c r="O3" s="307"/>
      <c r="P3" s="307"/>
    </row>
    <row r="4" spans="1:16" s="362" customFormat="1" ht="16.5" customHeight="1">
      <c r="A4" s="293"/>
      <c r="B4" s="293"/>
      <c r="C4" s="1189" t="s">
        <v>327</v>
      </c>
      <c r="D4" s="1190"/>
      <c r="E4" s="1190"/>
      <c r="F4" s="1190"/>
      <c r="G4" s="374"/>
      <c r="H4" s="294"/>
      <c r="I4" s="294"/>
      <c r="J4" s="294"/>
      <c r="K4" s="294"/>
      <c r="L4" s="294"/>
      <c r="M4" s="294"/>
      <c r="N4" s="374"/>
      <c r="O4" s="382"/>
      <c r="P4" s="89" t="s">
        <v>282</v>
      </c>
    </row>
    <row r="5" spans="1:16" s="362" customFormat="1" ht="16.5" customHeight="1">
      <c r="A5" s="1191" t="s">
        <v>1536</v>
      </c>
      <c r="B5" s="1191"/>
      <c r="C5" s="383"/>
      <c r="D5" s="1192" t="s">
        <v>548</v>
      </c>
      <c r="E5" s="1193"/>
      <c r="F5" s="1194" t="s">
        <v>891</v>
      </c>
      <c r="G5" s="1195"/>
      <c r="H5" s="1195"/>
      <c r="I5" s="1195"/>
      <c r="J5" s="1195"/>
      <c r="K5" s="1195"/>
      <c r="L5" s="1195"/>
      <c r="M5" s="1195"/>
      <c r="N5" s="1195"/>
      <c r="O5" s="382"/>
      <c r="P5" s="307"/>
    </row>
    <row r="6" spans="1:16" s="362" customFormat="1" ht="18.75" customHeight="1">
      <c r="A6" s="1191"/>
      <c r="B6" s="1191"/>
      <c r="C6" s="383"/>
      <c r="D6" s="383"/>
      <c r="E6" s="1196" t="s">
        <v>914</v>
      </c>
      <c r="F6" s="377"/>
      <c r="G6" s="1197" t="s">
        <v>743</v>
      </c>
      <c r="H6" s="1194" t="s">
        <v>892</v>
      </c>
      <c r="I6" s="1195"/>
      <c r="J6" s="1195"/>
      <c r="K6" s="1195"/>
      <c r="L6" s="1195"/>
      <c r="M6" s="1195"/>
      <c r="N6" s="1195"/>
      <c r="O6" s="382"/>
      <c r="P6" s="363"/>
    </row>
    <row r="7" spans="1:16" s="362" customFormat="1" ht="34.5">
      <c r="A7" s="1191"/>
      <c r="B7" s="1191"/>
      <c r="C7" s="376"/>
      <c r="D7" s="376"/>
      <c r="E7" s="1197"/>
      <c r="F7" s="377"/>
      <c r="G7" s="1198"/>
      <c r="H7" s="378"/>
      <c r="I7" s="378" t="s">
        <v>915</v>
      </c>
      <c r="J7" s="378" t="s">
        <v>916</v>
      </c>
      <c r="K7" s="378" t="s">
        <v>917</v>
      </c>
      <c r="L7" s="379" t="s">
        <v>918</v>
      </c>
      <c r="M7" s="380" t="s">
        <v>919</v>
      </c>
      <c r="N7" s="381" t="s">
        <v>920</v>
      </c>
      <c r="O7" s="382"/>
      <c r="P7" s="307"/>
    </row>
    <row r="8" spans="1:16" s="362" customFormat="1" ht="15.75" customHeight="1">
      <c r="A8" s="364" t="s">
        <v>271</v>
      </c>
      <c r="B8" s="365" t="s">
        <v>547</v>
      </c>
      <c r="C8" s="375"/>
      <c r="D8" s="366"/>
      <c r="E8" s="375"/>
      <c r="F8" s="375"/>
      <c r="G8" s="366"/>
      <c r="H8" s="366"/>
      <c r="I8" s="366"/>
      <c r="J8" s="366"/>
      <c r="K8" s="366"/>
      <c r="L8" s="375"/>
      <c r="M8" s="375"/>
      <c r="N8" s="375"/>
      <c r="O8" s="307"/>
      <c r="P8" s="307"/>
    </row>
    <row r="9" spans="1:16" s="362" customFormat="1" ht="15.75" customHeight="1">
      <c r="A9" s="367" t="s">
        <v>272</v>
      </c>
      <c r="B9" s="368" t="s">
        <v>893</v>
      </c>
      <c r="C9" s="366"/>
      <c r="D9" s="366"/>
      <c r="E9" s="366"/>
      <c r="F9" s="366"/>
      <c r="G9" s="366"/>
      <c r="H9" s="366"/>
      <c r="I9" s="366"/>
      <c r="J9" s="366"/>
      <c r="K9" s="366"/>
      <c r="L9" s="366"/>
      <c r="M9" s="366"/>
      <c r="N9" s="366"/>
      <c r="O9" s="307"/>
      <c r="P9" s="307"/>
    </row>
    <row r="10" spans="1:16" s="362" customFormat="1" ht="15.75" customHeight="1">
      <c r="A10" s="367" t="s">
        <v>273</v>
      </c>
      <c r="B10" s="369" t="s">
        <v>894</v>
      </c>
      <c r="C10" s="366"/>
      <c r="D10" s="366"/>
      <c r="E10" s="366"/>
      <c r="F10" s="366"/>
      <c r="G10" s="366"/>
      <c r="H10" s="366"/>
      <c r="I10" s="366"/>
      <c r="J10" s="366"/>
      <c r="K10" s="366"/>
      <c r="L10" s="366"/>
      <c r="M10" s="366"/>
      <c r="N10" s="366"/>
      <c r="O10" s="307"/>
      <c r="P10" s="307"/>
    </row>
    <row r="11" spans="1:16" s="362" customFormat="1" ht="24">
      <c r="A11" s="370" t="s">
        <v>274</v>
      </c>
      <c r="B11" s="371" t="s">
        <v>895</v>
      </c>
      <c r="C11" s="366"/>
      <c r="D11" s="366"/>
      <c r="E11" s="372"/>
      <c r="F11" s="366"/>
      <c r="G11" s="366"/>
      <c r="H11" s="366"/>
      <c r="I11" s="372"/>
      <c r="J11" s="372"/>
      <c r="K11" s="372"/>
      <c r="L11" s="372"/>
      <c r="M11" s="372"/>
      <c r="N11" s="372"/>
      <c r="O11" s="307"/>
      <c r="P11" s="307"/>
    </row>
    <row r="12" spans="1:16" s="362" customFormat="1" ht="24">
      <c r="A12" s="370" t="s">
        <v>275</v>
      </c>
      <c r="B12" s="371" t="s">
        <v>896</v>
      </c>
      <c r="C12" s="366"/>
      <c r="D12" s="366"/>
      <c r="E12" s="372"/>
      <c r="F12" s="366"/>
      <c r="G12" s="366"/>
      <c r="H12" s="366"/>
      <c r="I12" s="372"/>
      <c r="J12" s="372"/>
      <c r="K12" s="372"/>
      <c r="L12" s="372"/>
      <c r="M12" s="372"/>
      <c r="N12" s="372"/>
      <c r="O12" s="307"/>
      <c r="P12" s="307"/>
    </row>
    <row r="13" spans="1:16" s="362" customFormat="1" ht="15.75" customHeight="1">
      <c r="A13" s="367" t="s">
        <v>276</v>
      </c>
      <c r="B13" s="371" t="s">
        <v>897</v>
      </c>
      <c r="C13" s="366"/>
      <c r="D13" s="366"/>
      <c r="E13" s="372"/>
      <c r="F13" s="366"/>
      <c r="G13" s="366"/>
      <c r="H13" s="366"/>
      <c r="I13" s="372"/>
      <c r="J13" s="372"/>
      <c r="K13" s="372"/>
      <c r="L13" s="372"/>
      <c r="M13" s="372"/>
      <c r="N13" s="372"/>
      <c r="O13" s="307"/>
      <c r="P13" s="307"/>
    </row>
    <row r="14" spans="1:16" s="362" customFormat="1" ht="15.75" customHeight="1">
      <c r="A14" s="364" t="s">
        <v>277</v>
      </c>
      <c r="B14" s="365" t="s">
        <v>898</v>
      </c>
      <c r="C14" s="366"/>
      <c r="D14" s="366"/>
      <c r="E14" s="366"/>
      <c r="F14" s="366"/>
      <c r="G14" s="366"/>
      <c r="H14" s="366"/>
      <c r="I14" s="366"/>
      <c r="J14" s="366"/>
      <c r="K14" s="366"/>
      <c r="L14" s="366"/>
      <c r="M14" s="366"/>
      <c r="N14" s="366"/>
      <c r="O14" s="307"/>
      <c r="P14" s="307"/>
    </row>
    <row r="15" spans="1:16" s="362" customFormat="1" ht="15.75" customHeight="1">
      <c r="A15" s="364" t="s">
        <v>278</v>
      </c>
      <c r="B15" s="365" t="s">
        <v>899</v>
      </c>
      <c r="C15" s="372"/>
      <c r="D15" s="372"/>
      <c r="E15" s="372"/>
      <c r="F15" s="372"/>
      <c r="G15" s="372"/>
      <c r="H15" s="372"/>
      <c r="I15" s="372"/>
      <c r="J15" s="372"/>
      <c r="K15" s="372"/>
      <c r="L15" s="372"/>
      <c r="M15" s="372"/>
      <c r="N15" s="372"/>
      <c r="O15" s="307"/>
      <c r="P15" s="307"/>
    </row>
    <row r="16" spans="1:16" s="362" customFormat="1" ht="15.75" customHeight="1">
      <c r="A16" s="367" t="s">
        <v>279</v>
      </c>
      <c r="B16" s="368" t="s">
        <v>900</v>
      </c>
      <c r="C16" s="366"/>
      <c r="D16" s="366"/>
      <c r="E16" s="366"/>
      <c r="F16" s="366"/>
      <c r="G16" s="366"/>
      <c r="H16" s="366"/>
      <c r="I16" s="366"/>
      <c r="J16" s="366"/>
      <c r="K16" s="366"/>
      <c r="L16" s="366"/>
      <c r="M16" s="366"/>
      <c r="N16" s="366"/>
      <c r="O16" s="373"/>
      <c r="P16" s="373"/>
    </row>
    <row r="17" spans="1:16" s="362" customFormat="1" ht="15.75" customHeight="1">
      <c r="A17" s="367" t="s">
        <v>280</v>
      </c>
      <c r="B17" s="369" t="s">
        <v>901</v>
      </c>
      <c r="C17" s="366"/>
      <c r="D17" s="366"/>
      <c r="E17" s="366"/>
      <c r="F17" s="366"/>
      <c r="G17" s="366"/>
      <c r="H17" s="366"/>
      <c r="I17" s="366"/>
      <c r="J17" s="366"/>
      <c r="K17" s="366"/>
      <c r="L17" s="366"/>
      <c r="M17" s="366"/>
      <c r="N17" s="366"/>
      <c r="O17" s="373"/>
      <c r="P17" s="373"/>
    </row>
    <row r="18" spans="1:16" s="362" customFormat="1" ht="15.75" customHeight="1">
      <c r="A18" s="367" t="s">
        <v>694</v>
      </c>
      <c r="B18" s="368" t="s">
        <v>902</v>
      </c>
      <c r="C18" s="366"/>
      <c r="D18" s="366"/>
      <c r="E18" s="366"/>
      <c r="F18" s="366"/>
      <c r="G18" s="366"/>
      <c r="H18" s="366"/>
      <c r="I18" s="366"/>
      <c r="J18" s="366"/>
      <c r="K18" s="366"/>
      <c r="L18" s="366"/>
      <c r="M18" s="366"/>
      <c r="N18" s="366"/>
    </row>
    <row r="19" spans="1:16" s="362" customFormat="1" ht="15.75" customHeight="1">
      <c r="A19" s="367" t="s">
        <v>695</v>
      </c>
      <c r="B19" s="369" t="s">
        <v>901</v>
      </c>
      <c r="C19" s="366"/>
      <c r="D19" s="366"/>
      <c r="E19" s="366"/>
      <c r="F19" s="366"/>
      <c r="G19" s="366"/>
      <c r="H19" s="366"/>
      <c r="I19" s="366"/>
      <c r="J19" s="366"/>
      <c r="K19" s="366"/>
      <c r="L19" s="366"/>
      <c r="M19" s="366"/>
      <c r="N19" s="366"/>
    </row>
    <row r="20" spans="1:16" s="362" customFormat="1" ht="15.75" customHeight="1">
      <c r="A20" s="364" t="s">
        <v>696</v>
      </c>
      <c r="B20" s="365" t="s">
        <v>903</v>
      </c>
      <c r="C20" s="366"/>
      <c r="D20" s="366"/>
      <c r="E20" s="366"/>
      <c r="F20" s="366"/>
      <c r="G20" s="366"/>
      <c r="H20" s="366"/>
      <c r="I20" s="366"/>
      <c r="J20" s="366"/>
      <c r="K20" s="366"/>
      <c r="L20" s="366"/>
      <c r="M20" s="366"/>
      <c r="N20" s="366"/>
    </row>
    <row r="21" spans="1:16" s="362" customFormat="1" ht="15.75" customHeight="1">
      <c r="A21" s="384" t="s">
        <v>715</v>
      </c>
      <c r="B21" s="365" t="s">
        <v>904</v>
      </c>
      <c r="C21" s="386"/>
      <c r="D21" s="366"/>
      <c r="E21" s="366"/>
      <c r="F21" s="366"/>
      <c r="G21" s="366"/>
      <c r="H21" s="386"/>
      <c r="I21" s="366"/>
      <c r="J21" s="386"/>
      <c r="K21" s="366"/>
      <c r="L21" s="386"/>
      <c r="M21" s="366"/>
      <c r="N21" s="366"/>
    </row>
    <row r="22" spans="1:16" s="362" customFormat="1" ht="11.5">
      <c r="B22" s="385"/>
      <c r="D22" s="385"/>
      <c r="E22" s="385"/>
      <c r="F22" s="385"/>
      <c r="G22" s="385"/>
      <c r="I22" s="385"/>
      <c r="J22" s="385"/>
      <c r="K22" s="385"/>
      <c r="M22" s="385"/>
      <c r="N22" s="385"/>
    </row>
    <row r="34" spans="15:16">
      <c r="O34" s="10"/>
      <c r="P34" s="10"/>
    </row>
  </sheetData>
  <mergeCells count="7">
    <mergeCell ref="C4:F4"/>
    <mergeCell ref="A5:B7"/>
    <mergeCell ref="D5:E5"/>
    <mergeCell ref="F5:N5"/>
    <mergeCell ref="E6:E7"/>
    <mergeCell ref="G6:G7"/>
    <mergeCell ref="H6:N6"/>
  </mergeCells>
  <hyperlinks>
    <hyperlink ref="P4" location="Index!A1" display="Index" xr:uid="{486FB838-AD5B-4665-8233-5D32B3EE1370}"/>
  </hyperlinks>
  <pageMargins left="0.7" right="0.7" top="0.75" bottom="0.75" header="0.3" footer="0.3"/>
  <ignoredErrors>
    <ignoredError sqref="A8:A2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5AB4"/>
  </sheetPr>
  <dimension ref="A1:I16"/>
  <sheetViews>
    <sheetView showGridLines="0" workbookViewId="0"/>
  </sheetViews>
  <sheetFormatPr defaultColWidth="9.26953125" defaultRowHeight="12.5"/>
  <cols>
    <col min="1" max="1" width="5" style="10" customWidth="1"/>
    <col min="2" max="2" width="35.26953125" style="10" customWidth="1"/>
    <col min="3" max="4" width="18.36328125" style="10" customWidth="1"/>
    <col min="5" max="5" width="4.08984375" style="10" customWidth="1"/>
    <col min="6" max="6" width="8.6328125" style="10" customWidth="1"/>
    <col min="7" max="16384" width="9.26953125" style="10"/>
  </cols>
  <sheetData>
    <row r="1" spans="1:9" ht="13">
      <c r="A1" s="14" t="s">
        <v>378</v>
      </c>
    </row>
    <row r="2" spans="1:9" s="307" customFormat="1" ht="15.75" customHeight="1">
      <c r="B2" s="306"/>
      <c r="C2" s="306"/>
    </row>
    <row r="3" spans="1:9" s="307" customFormat="1" ht="15.75" customHeight="1">
      <c r="C3" s="308" t="s">
        <v>44</v>
      </c>
      <c r="D3" s="308" t="s">
        <v>45</v>
      </c>
    </row>
    <row r="4" spans="1:9" s="307" customFormat="1" ht="15.75" customHeight="1">
      <c r="A4" s="293"/>
      <c r="B4" s="293"/>
      <c r="C4" s="1143" t="s">
        <v>369</v>
      </c>
      <c r="D4" s="1143"/>
      <c r="F4" s="89" t="s">
        <v>282</v>
      </c>
    </row>
    <row r="5" spans="1:9" s="315" customFormat="1" ht="15.75" customHeight="1">
      <c r="A5" s="388"/>
      <c r="B5" s="388"/>
      <c r="C5" s="1142"/>
      <c r="D5" s="1142"/>
    </row>
    <row r="6" spans="1:9" s="315" customFormat="1" ht="15.75" customHeight="1">
      <c r="A6" s="388"/>
      <c r="B6" s="388"/>
      <c r="C6" s="1199" t="s">
        <v>370</v>
      </c>
      <c r="D6" s="1199" t="s">
        <v>371</v>
      </c>
      <c r="F6" s="387"/>
    </row>
    <row r="7" spans="1:9" s="307" customFormat="1" ht="15.75" customHeight="1">
      <c r="A7" s="291" t="s">
        <v>1536</v>
      </c>
      <c r="B7" s="291"/>
      <c r="C7" s="1142"/>
      <c r="D7" s="1142"/>
    </row>
    <row r="8" spans="1:9" s="315" customFormat="1" ht="15.75" customHeight="1">
      <c r="A8" s="313">
        <v>1</v>
      </c>
      <c r="B8" s="389" t="s">
        <v>372</v>
      </c>
      <c r="C8" s="316">
        <v>0</v>
      </c>
      <c r="D8" s="316">
        <v>0</v>
      </c>
    </row>
    <row r="9" spans="1:9" s="315" customFormat="1" ht="15.75" customHeight="1">
      <c r="A9" s="313">
        <v>2</v>
      </c>
      <c r="B9" s="389" t="s">
        <v>373</v>
      </c>
      <c r="C9" s="316">
        <v>77.100603000000007</v>
      </c>
      <c r="D9" s="316">
        <v>-15.700602999999999</v>
      </c>
      <c r="I9" s="316"/>
    </row>
    <row r="10" spans="1:9" s="315" customFormat="1" ht="15.75" customHeight="1">
      <c r="A10" s="390">
        <v>3</v>
      </c>
      <c r="B10" s="391" t="s">
        <v>374</v>
      </c>
      <c r="C10" s="316">
        <v>0</v>
      </c>
      <c r="D10" s="316">
        <v>0</v>
      </c>
    </row>
    <row r="11" spans="1:9" s="315" customFormat="1" ht="15.75" customHeight="1">
      <c r="A11" s="390">
        <v>4</v>
      </c>
      <c r="B11" s="391" t="s">
        <v>375</v>
      </c>
      <c r="C11" s="316">
        <v>77.100603000000007</v>
      </c>
      <c r="D11" s="316">
        <v>-15.700602999999999</v>
      </c>
    </row>
    <row r="12" spans="1:9" s="315" customFormat="1" ht="15.75" customHeight="1">
      <c r="A12" s="390">
        <v>5</v>
      </c>
      <c r="B12" s="391" t="s">
        <v>376</v>
      </c>
      <c r="C12" s="316">
        <v>0</v>
      </c>
      <c r="D12" s="316">
        <v>0</v>
      </c>
    </row>
    <row r="13" spans="1:9" s="315" customFormat="1" ht="15.75" customHeight="1">
      <c r="A13" s="390">
        <v>6</v>
      </c>
      <c r="B13" s="391" t="s">
        <v>377</v>
      </c>
      <c r="C13" s="316">
        <v>0</v>
      </c>
      <c r="D13" s="316">
        <v>0</v>
      </c>
    </row>
    <row r="14" spans="1:9" s="315" customFormat="1" ht="15.75" customHeight="1">
      <c r="A14" s="390">
        <v>7</v>
      </c>
      <c r="B14" s="392" t="s">
        <v>379</v>
      </c>
      <c r="C14" s="316">
        <v>0</v>
      </c>
      <c r="D14" s="316">
        <v>0</v>
      </c>
    </row>
    <row r="15" spans="1:9" s="315" customFormat="1" ht="15.75" customHeight="1">
      <c r="A15" s="329">
        <v>8</v>
      </c>
      <c r="B15" s="394" t="s">
        <v>79</v>
      </c>
      <c r="C15" s="396">
        <v>77.100603000000007</v>
      </c>
      <c r="D15" s="396">
        <v>-15.700602999999999</v>
      </c>
    </row>
    <row r="16" spans="1:9">
      <c r="C16" s="395"/>
      <c r="D16" s="395"/>
    </row>
  </sheetData>
  <mergeCells count="3">
    <mergeCell ref="C4:D5"/>
    <mergeCell ref="C6:C7"/>
    <mergeCell ref="D6:D7"/>
  </mergeCells>
  <hyperlinks>
    <hyperlink ref="F4" location="Index!A1" display="Index" xr:uid="{00000000-0004-0000-13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2A20-37BD-400A-B8FE-6C6BE9A80F78}">
  <sheetPr>
    <tabColor rgb="FF005AB4"/>
  </sheetPr>
  <dimension ref="A1:Z16"/>
  <sheetViews>
    <sheetView showGridLines="0" zoomScaleNormal="100" workbookViewId="0"/>
  </sheetViews>
  <sheetFormatPr defaultRowHeight="14.5"/>
  <cols>
    <col min="1" max="1" width="6.26953125" customWidth="1"/>
    <col min="2" max="2" width="52.81640625" customWidth="1"/>
    <col min="3" max="4" width="7.7265625" customWidth="1"/>
    <col min="5" max="5" width="11.81640625" customWidth="1"/>
    <col min="6" max="9" width="7.7265625" customWidth="1"/>
    <col min="10" max="10" width="8.36328125" customWidth="1"/>
    <col min="11" max="12" width="7.7265625" customWidth="1"/>
    <col min="13" max="13" width="14" customWidth="1"/>
    <col min="14" max="16" width="7.7265625" customWidth="1"/>
    <col min="17" max="17" width="5.26953125" customWidth="1"/>
    <col min="18" max="19" width="7.7265625" customWidth="1"/>
    <col min="20" max="20" width="11.7265625" customWidth="1"/>
    <col min="21" max="23" width="7.7265625" customWidth="1"/>
    <col min="24" max="24" width="11.7265625" customWidth="1"/>
    <col min="25" max="25" width="5.36328125" customWidth="1"/>
  </cols>
  <sheetData>
    <row r="1" spans="1:26">
      <c r="A1" s="14" t="s">
        <v>880</v>
      </c>
      <c r="B1" s="10"/>
      <c r="C1" s="10"/>
      <c r="D1" s="10"/>
      <c r="E1" s="10"/>
      <c r="F1" s="10"/>
      <c r="G1" s="10"/>
      <c r="H1" s="10"/>
      <c r="I1" s="10"/>
      <c r="J1" s="10"/>
      <c r="K1" s="10"/>
      <c r="L1" s="10"/>
      <c r="M1" s="10"/>
      <c r="N1" s="10"/>
      <c r="O1" s="10"/>
      <c r="P1" s="10"/>
      <c r="Q1" s="10"/>
      <c r="R1" s="10"/>
    </row>
    <row r="2" spans="1:26">
      <c r="A2" s="62" t="s">
        <v>865</v>
      </c>
      <c r="B2" s="14"/>
      <c r="C2" s="10"/>
      <c r="D2" s="10"/>
      <c r="E2" s="10"/>
      <c r="F2" s="10"/>
      <c r="G2" s="10"/>
      <c r="H2" s="10"/>
      <c r="I2" s="10"/>
      <c r="J2" s="10"/>
      <c r="K2" s="10"/>
      <c r="L2" s="10"/>
      <c r="M2" s="10"/>
      <c r="N2" s="10"/>
      <c r="O2" s="10"/>
      <c r="P2" s="10"/>
      <c r="Q2" s="10"/>
      <c r="R2" s="10"/>
    </row>
    <row r="3" spans="1:26">
      <c r="A3" s="10"/>
      <c r="B3" s="10"/>
      <c r="C3" s="10"/>
      <c r="D3" s="10"/>
      <c r="E3" s="10"/>
      <c r="F3" s="10"/>
      <c r="G3" s="10"/>
      <c r="H3" s="10"/>
      <c r="I3" s="10"/>
      <c r="J3" s="10"/>
      <c r="K3" s="10"/>
      <c r="L3" s="10"/>
      <c r="M3" s="10"/>
      <c r="N3" s="10"/>
      <c r="O3" s="10"/>
      <c r="P3" s="10"/>
      <c r="Q3" s="10"/>
      <c r="R3" s="10"/>
    </row>
    <row r="4" spans="1:26">
      <c r="A4" s="73"/>
      <c r="B4" s="73"/>
      <c r="C4" s="1212" t="s">
        <v>44</v>
      </c>
      <c r="D4" s="1212"/>
      <c r="E4" s="74" t="s">
        <v>45</v>
      </c>
      <c r="F4" s="1212" t="s">
        <v>46</v>
      </c>
      <c r="G4" s="1212"/>
      <c r="H4" s="1212"/>
      <c r="I4" s="74" t="s">
        <v>84</v>
      </c>
      <c r="J4" s="1212" t="s">
        <v>85</v>
      </c>
      <c r="K4" s="1212"/>
      <c r="L4" s="1212" t="s">
        <v>294</v>
      </c>
      <c r="M4" s="1212"/>
      <c r="N4" s="1212" t="s">
        <v>260</v>
      </c>
      <c r="O4" s="1212"/>
      <c r="P4" s="1212"/>
      <c r="Q4" s="75" t="s">
        <v>290</v>
      </c>
      <c r="R4" s="1212" t="s">
        <v>297</v>
      </c>
      <c r="S4" s="1212"/>
      <c r="T4" s="75" t="s">
        <v>298</v>
      </c>
      <c r="U4" s="1212" t="s">
        <v>299</v>
      </c>
      <c r="V4" s="1212"/>
      <c r="W4" s="1212" t="s">
        <v>300</v>
      </c>
      <c r="X4" s="1212"/>
    </row>
    <row r="5" spans="1:26" s="362" customFormat="1" ht="16.5" customHeight="1">
      <c r="A5" s="293"/>
      <c r="B5" s="293"/>
      <c r="C5" s="1213" t="s">
        <v>881</v>
      </c>
      <c r="D5" s="1214"/>
      <c r="E5" s="1215"/>
      <c r="F5" s="403" t="s">
        <v>882</v>
      </c>
      <c r="G5" s="404"/>
      <c r="H5" s="405"/>
      <c r="I5" s="403"/>
      <c r="J5" s="403"/>
      <c r="K5" s="403"/>
      <c r="L5" s="403"/>
      <c r="M5" s="403"/>
      <c r="N5" s="403"/>
      <c r="O5" s="403"/>
      <c r="P5" s="403"/>
      <c r="Q5" s="403"/>
      <c r="R5" s="403"/>
      <c r="S5" s="403"/>
      <c r="T5" s="403"/>
      <c r="U5" s="403"/>
      <c r="V5" s="403"/>
      <c r="W5" s="403"/>
      <c r="X5" s="403"/>
      <c r="Y5" s="410"/>
      <c r="Z5" s="89" t="s">
        <v>282</v>
      </c>
    </row>
    <row r="6" spans="1:26" s="362" customFormat="1" ht="16.5" customHeight="1">
      <c r="A6" s="1191" t="s">
        <v>1536</v>
      </c>
      <c r="B6" s="1191"/>
      <c r="C6" s="1213"/>
      <c r="D6" s="1214"/>
      <c r="E6" s="1214"/>
      <c r="F6" s="1213"/>
      <c r="G6" s="1214"/>
      <c r="H6" s="1214"/>
      <c r="I6" s="1214"/>
      <c r="J6" s="1216" t="s">
        <v>883</v>
      </c>
      <c r="K6" s="1217"/>
      <c r="L6" s="1217"/>
      <c r="M6" s="1218"/>
      <c r="N6" s="1216" t="s">
        <v>884</v>
      </c>
      <c r="O6" s="1217"/>
      <c r="P6" s="1217"/>
      <c r="Q6" s="1218"/>
      <c r="R6" s="1216" t="s">
        <v>885</v>
      </c>
      <c r="S6" s="1217"/>
      <c r="T6" s="1217"/>
      <c r="U6" s="1216" t="s">
        <v>886</v>
      </c>
      <c r="V6" s="1217"/>
      <c r="W6" s="1217"/>
      <c r="X6" s="1218"/>
      <c r="Y6" s="410"/>
    </row>
    <row r="7" spans="1:26" s="362" customFormat="1" ht="34.5">
      <c r="A7" s="1191"/>
      <c r="B7" s="1191"/>
      <c r="C7" s="1204" t="s">
        <v>547</v>
      </c>
      <c r="D7" s="1205"/>
      <c r="E7" s="407" t="s">
        <v>887</v>
      </c>
      <c r="F7" s="1208" t="s">
        <v>370</v>
      </c>
      <c r="G7" s="1199"/>
      <c r="H7" s="1204" t="s">
        <v>887</v>
      </c>
      <c r="I7" s="1206"/>
      <c r="J7" s="1209" t="s">
        <v>370</v>
      </c>
      <c r="K7" s="1142"/>
      <c r="L7" s="1142"/>
      <c r="M7" s="409" t="s">
        <v>887</v>
      </c>
      <c r="N7" s="1210" t="s">
        <v>370</v>
      </c>
      <c r="O7" s="1211"/>
      <c r="P7" s="1204" t="s">
        <v>887</v>
      </c>
      <c r="Q7" s="1206"/>
      <c r="R7" s="1204" t="s">
        <v>370</v>
      </c>
      <c r="S7" s="1205"/>
      <c r="T7" s="407" t="s">
        <v>887</v>
      </c>
      <c r="U7" s="1204" t="s">
        <v>370</v>
      </c>
      <c r="V7" s="1206"/>
      <c r="W7" s="1206"/>
      <c r="X7" s="411" t="s">
        <v>887</v>
      </c>
      <c r="Y7" s="410"/>
    </row>
    <row r="8" spans="1:26" s="400" customFormat="1" ht="15.75" customHeight="1">
      <c r="A8" s="364" t="s">
        <v>271</v>
      </c>
      <c r="B8" s="397" t="s">
        <v>888</v>
      </c>
      <c r="C8" s="1207"/>
      <c r="D8" s="1207"/>
      <c r="E8" s="406"/>
      <c r="F8" s="1207"/>
      <c r="G8" s="1207"/>
      <c r="H8" s="1207"/>
      <c r="I8" s="1207"/>
      <c r="J8" s="399"/>
      <c r="K8" s="399"/>
      <c r="L8" s="399"/>
      <c r="M8" s="408"/>
      <c r="N8" s="399"/>
      <c r="O8" s="408"/>
      <c r="P8" s="399"/>
      <c r="Q8" s="399"/>
      <c r="R8" s="399"/>
      <c r="S8" s="399"/>
      <c r="T8" s="408"/>
      <c r="U8" s="399"/>
      <c r="V8" s="399"/>
      <c r="W8" s="399"/>
      <c r="X8" s="408"/>
    </row>
    <row r="9" spans="1:26" s="400" customFormat="1" ht="23">
      <c r="A9" s="364" t="s">
        <v>272</v>
      </c>
      <c r="B9" s="397" t="s">
        <v>889</v>
      </c>
      <c r="C9" s="1200"/>
      <c r="D9" s="1200"/>
      <c r="E9" s="398"/>
      <c r="F9" s="1200"/>
      <c r="G9" s="1200"/>
      <c r="H9" s="1200"/>
      <c r="I9" s="1200"/>
      <c r="J9" s="1200"/>
      <c r="K9" s="1200"/>
      <c r="L9" s="1200"/>
      <c r="M9" s="398"/>
      <c r="N9" s="1200"/>
      <c r="O9" s="1200"/>
      <c r="P9" s="1200"/>
      <c r="Q9" s="1200"/>
      <c r="R9" s="1200"/>
      <c r="S9" s="1200"/>
      <c r="T9" s="398"/>
      <c r="U9" s="1200"/>
      <c r="V9" s="1200"/>
      <c r="W9" s="1200"/>
      <c r="X9" s="398"/>
    </row>
    <row r="10" spans="1:26" s="400" customFormat="1" ht="15.75" customHeight="1">
      <c r="A10" s="367" t="s">
        <v>273</v>
      </c>
      <c r="B10" s="401" t="s">
        <v>374</v>
      </c>
      <c r="C10" s="1200"/>
      <c r="D10" s="1200"/>
      <c r="E10" s="398"/>
      <c r="F10" s="1200"/>
      <c r="G10" s="1200"/>
      <c r="H10" s="1200"/>
      <c r="I10" s="1200"/>
      <c r="J10" s="1200"/>
      <c r="K10" s="1200"/>
      <c r="L10" s="1200"/>
      <c r="M10" s="398"/>
      <c r="N10" s="1200"/>
      <c r="O10" s="1200"/>
      <c r="P10" s="1200"/>
      <c r="Q10" s="1200"/>
      <c r="R10" s="1200"/>
      <c r="S10" s="1200"/>
      <c r="T10" s="398"/>
      <c r="U10" s="1200"/>
      <c r="V10" s="1200"/>
      <c r="W10" s="1200"/>
      <c r="X10" s="398"/>
    </row>
    <row r="11" spans="1:26" s="400" customFormat="1" ht="15.75" customHeight="1">
      <c r="A11" s="367" t="s">
        <v>274</v>
      </c>
      <c r="B11" s="401" t="s">
        <v>375</v>
      </c>
      <c r="C11" s="1200"/>
      <c r="D11" s="1200"/>
      <c r="E11" s="398"/>
      <c r="F11" s="1200"/>
      <c r="G11" s="1200"/>
      <c r="H11" s="1200"/>
      <c r="I11" s="1200"/>
      <c r="J11" s="1200"/>
      <c r="K11" s="1200"/>
      <c r="L11" s="1200"/>
      <c r="M11" s="398"/>
      <c r="N11" s="1200"/>
      <c r="O11" s="1200"/>
      <c r="P11" s="1200"/>
      <c r="Q11" s="1200"/>
      <c r="R11" s="1200"/>
      <c r="S11" s="1200"/>
      <c r="T11" s="398"/>
      <c r="U11" s="1200"/>
      <c r="V11" s="1200"/>
      <c r="W11" s="1200"/>
      <c r="X11" s="398"/>
    </row>
    <row r="12" spans="1:26" s="400" customFormat="1" ht="15.75" customHeight="1">
      <c r="A12" s="367" t="s">
        <v>275</v>
      </c>
      <c r="B12" s="401" t="s">
        <v>376</v>
      </c>
      <c r="C12" s="1200"/>
      <c r="D12" s="1200"/>
      <c r="E12" s="398"/>
      <c r="F12" s="1200"/>
      <c r="G12" s="1200"/>
      <c r="H12" s="1200"/>
      <c r="I12" s="1200"/>
      <c r="J12" s="1200"/>
      <c r="K12" s="1200"/>
      <c r="L12" s="1200"/>
      <c r="M12" s="398"/>
      <c r="N12" s="1200"/>
      <c r="O12" s="1200"/>
      <c r="P12" s="1200"/>
      <c r="Q12" s="1200"/>
      <c r="R12" s="1200"/>
      <c r="S12" s="1200"/>
      <c r="T12" s="398"/>
      <c r="U12" s="1200"/>
      <c r="V12" s="1200"/>
      <c r="W12" s="1200"/>
      <c r="X12" s="398"/>
    </row>
    <row r="13" spans="1:26" s="400" customFormat="1" ht="15.75" customHeight="1">
      <c r="A13" s="367" t="s">
        <v>276</v>
      </c>
      <c r="B13" s="401" t="s">
        <v>377</v>
      </c>
      <c r="C13" s="1200"/>
      <c r="D13" s="1200"/>
      <c r="E13" s="398"/>
      <c r="F13" s="1200"/>
      <c r="G13" s="1200"/>
      <c r="H13" s="1200"/>
      <c r="I13" s="1200"/>
      <c r="J13" s="1200"/>
      <c r="K13" s="1200"/>
      <c r="L13" s="1200"/>
      <c r="M13" s="398"/>
      <c r="N13" s="1200"/>
      <c r="O13" s="1200"/>
      <c r="P13" s="1200"/>
      <c r="Q13" s="1200"/>
      <c r="R13" s="1200"/>
      <c r="S13" s="1200"/>
      <c r="T13" s="398"/>
      <c r="U13" s="1200"/>
      <c r="V13" s="1200"/>
      <c r="W13" s="1200"/>
      <c r="X13" s="398"/>
    </row>
    <row r="14" spans="1:26" s="400" customFormat="1" ht="15.75" customHeight="1">
      <c r="A14" s="367" t="s">
        <v>277</v>
      </c>
      <c r="B14" s="414" t="s">
        <v>379</v>
      </c>
      <c r="C14" s="1203"/>
      <c r="D14" s="1203"/>
      <c r="E14" s="398"/>
      <c r="F14" s="1200"/>
      <c r="G14" s="1200"/>
      <c r="H14" s="1200"/>
      <c r="I14" s="1200"/>
      <c r="J14" s="1200"/>
      <c r="K14" s="1200"/>
      <c r="L14" s="1200"/>
      <c r="M14" s="398"/>
      <c r="N14" s="1200"/>
      <c r="O14" s="1200"/>
      <c r="P14" s="1200"/>
      <c r="Q14" s="1200"/>
      <c r="R14" s="1200"/>
      <c r="S14" s="1200"/>
      <c r="T14" s="398"/>
      <c r="U14" s="1200"/>
      <c r="V14" s="1200"/>
      <c r="W14" s="1200"/>
      <c r="X14" s="398"/>
    </row>
    <row r="15" spans="1:26" s="402" customFormat="1" ht="15.75" customHeight="1">
      <c r="A15" s="416" t="s">
        <v>278</v>
      </c>
      <c r="B15" s="415" t="s">
        <v>79</v>
      </c>
      <c r="C15" s="1201"/>
      <c r="D15" s="1201"/>
      <c r="E15" s="412"/>
      <c r="F15" s="1201"/>
      <c r="G15" s="1201"/>
      <c r="H15" s="1201"/>
      <c r="I15" s="1201"/>
      <c r="J15" s="1201"/>
      <c r="K15" s="1201"/>
      <c r="L15" s="1201"/>
      <c r="M15" s="412"/>
      <c r="N15" s="1202"/>
      <c r="O15" s="1202"/>
      <c r="P15" s="1201"/>
      <c r="Q15" s="1201"/>
      <c r="R15" s="1202"/>
      <c r="S15" s="1202"/>
      <c r="T15" s="412"/>
      <c r="U15" s="1202"/>
      <c r="V15" s="1202"/>
      <c r="W15" s="1202"/>
      <c r="X15" s="412"/>
    </row>
    <row r="16" spans="1:26">
      <c r="C16" s="413"/>
      <c r="D16" s="413"/>
      <c r="E16" s="413"/>
      <c r="F16" s="413"/>
      <c r="G16" s="413"/>
      <c r="H16" s="413"/>
      <c r="I16" s="413"/>
      <c r="J16" s="413"/>
      <c r="K16" s="413"/>
      <c r="L16" s="413"/>
      <c r="M16" s="413"/>
      <c r="N16" s="76"/>
      <c r="O16" s="76"/>
      <c r="P16" s="413"/>
      <c r="Q16" s="413"/>
      <c r="R16" s="76"/>
      <c r="S16" s="76"/>
      <c r="T16" s="413"/>
      <c r="U16" s="413"/>
      <c r="V16" s="76"/>
      <c r="W16" s="76"/>
      <c r="X16" s="413"/>
    </row>
  </sheetData>
  <mergeCells count="83">
    <mergeCell ref="U4:V4"/>
    <mergeCell ref="W4:X4"/>
    <mergeCell ref="C5:E6"/>
    <mergeCell ref="A6:B7"/>
    <mergeCell ref="F6:G6"/>
    <mergeCell ref="H6:I6"/>
    <mergeCell ref="J6:M6"/>
    <mergeCell ref="N6:Q6"/>
    <mergeCell ref="R6:T6"/>
    <mergeCell ref="U6:X6"/>
    <mergeCell ref="C4:D4"/>
    <mergeCell ref="F4:H4"/>
    <mergeCell ref="J4:K4"/>
    <mergeCell ref="L4:M4"/>
    <mergeCell ref="N4:P4"/>
    <mergeCell ref="R4:S4"/>
    <mergeCell ref="R7:S7"/>
    <mergeCell ref="U7:W7"/>
    <mergeCell ref="C8:D8"/>
    <mergeCell ref="F8:G8"/>
    <mergeCell ref="H8:I8"/>
    <mergeCell ref="C7:D7"/>
    <mergeCell ref="F7:G7"/>
    <mergeCell ref="H7:I7"/>
    <mergeCell ref="J7:L7"/>
    <mergeCell ref="N7:O7"/>
    <mergeCell ref="P7:Q7"/>
    <mergeCell ref="P9:Q9"/>
    <mergeCell ref="R9:S9"/>
    <mergeCell ref="U9:W9"/>
    <mergeCell ref="C10:D10"/>
    <mergeCell ref="F10:G10"/>
    <mergeCell ref="H10:I10"/>
    <mergeCell ref="J10:L10"/>
    <mergeCell ref="N10:O10"/>
    <mergeCell ref="P10:Q10"/>
    <mergeCell ref="R10:S10"/>
    <mergeCell ref="C9:D9"/>
    <mergeCell ref="F9:G9"/>
    <mergeCell ref="H9:I9"/>
    <mergeCell ref="J9:L9"/>
    <mergeCell ref="N9:O9"/>
    <mergeCell ref="U10:W10"/>
    <mergeCell ref="C11:D11"/>
    <mergeCell ref="F11:G11"/>
    <mergeCell ref="H11:I11"/>
    <mergeCell ref="J11:L11"/>
    <mergeCell ref="N11:O11"/>
    <mergeCell ref="P11:Q11"/>
    <mergeCell ref="R11:S11"/>
    <mergeCell ref="U11:W11"/>
    <mergeCell ref="R12:S12"/>
    <mergeCell ref="U12:W12"/>
    <mergeCell ref="P13:Q13"/>
    <mergeCell ref="R13:S13"/>
    <mergeCell ref="U13:W13"/>
    <mergeCell ref="C12:D12"/>
    <mergeCell ref="F12:G12"/>
    <mergeCell ref="H12:I12"/>
    <mergeCell ref="J12:L12"/>
    <mergeCell ref="N12:O12"/>
    <mergeCell ref="P12:Q12"/>
    <mergeCell ref="C13:D13"/>
    <mergeCell ref="F13:G13"/>
    <mergeCell ref="H13:I13"/>
    <mergeCell ref="J13:L13"/>
    <mergeCell ref="N13:O13"/>
    <mergeCell ref="R14:S14"/>
    <mergeCell ref="U14:W14"/>
    <mergeCell ref="C15:D15"/>
    <mergeCell ref="F15:G15"/>
    <mergeCell ref="H15:I15"/>
    <mergeCell ref="J15:L15"/>
    <mergeCell ref="N15:O15"/>
    <mergeCell ref="P15:Q15"/>
    <mergeCell ref="R15:S15"/>
    <mergeCell ref="U15:W15"/>
    <mergeCell ref="C14:D14"/>
    <mergeCell ref="F14:G14"/>
    <mergeCell ref="H14:I14"/>
    <mergeCell ref="J14:L14"/>
    <mergeCell ref="N14:O14"/>
    <mergeCell ref="P14:Q14"/>
  </mergeCells>
  <hyperlinks>
    <hyperlink ref="Z5" location="Index!A1" display="Index" xr:uid="{4DAFEFB4-3843-47C8-9097-4B0F85F755B6}"/>
  </hyperlinks>
  <pageMargins left="0.7" right="0.7" top="0.75" bottom="0.75" header="0.3" footer="0.3"/>
  <ignoredErrors>
    <ignoredError sqref="A8:A15"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5AB4"/>
  </sheetPr>
  <dimension ref="A1:I14"/>
  <sheetViews>
    <sheetView showGridLines="0" zoomScaleNormal="100" workbookViewId="0"/>
  </sheetViews>
  <sheetFormatPr defaultColWidth="9.26953125" defaultRowHeight="12.5"/>
  <cols>
    <col min="1" max="1" width="5" style="10" customWidth="1"/>
    <col min="2" max="2" width="30" style="10" customWidth="1"/>
    <col min="3" max="3" width="14.7265625" style="10" customWidth="1"/>
    <col min="4" max="4" width="13.7265625" style="10" customWidth="1"/>
    <col min="5" max="6" width="14.7265625" style="10" customWidth="1"/>
    <col min="7" max="7" width="13.6328125" style="10" customWidth="1"/>
    <col min="8" max="8" width="5.26953125" style="10" customWidth="1"/>
    <col min="9" max="9" width="8.6328125" style="10" customWidth="1"/>
    <col min="10" max="16384" width="9.26953125" style="10"/>
  </cols>
  <sheetData>
    <row r="1" spans="1:9" ht="13">
      <c r="A1" s="650" t="s">
        <v>382</v>
      </c>
    </row>
    <row r="2" spans="1:9" s="62" customFormat="1" ht="11.5"/>
    <row r="3" spans="1:9" s="62" customFormat="1" ht="11.5">
      <c r="C3" s="272" t="s">
        <v>44</v>
      </c>
      <c r="D3" s="272" t="s">
        <v>45</v>
      </c>
      <c r="E3" s="272" t="s">
        <v>46</v>
      </c>
      <c r="F3" s="272" t="s">
        <v>84</v>
      </c>
      <c r="G3" s="272" t="s">
        <v>85</v>
      </c>
    </row>
    <row r="4" spans="1:9" s="62" customFormat="1" ht="21" customHeight="1">
      <c r="A4" s="343"/>
      <c r="B4" s="343"/>
      <c r="C4" s="1219" t="s">
        <v>383</v>
      </c>
      <c r="D4" s="1223" t="s">
        <v>380</v>
      </c>
      <c r="E4" s="1224"/>
      <c r="F4" s="1224"/>
      <c r="G4" s="1224"/>
      <c r="I4" s="89" t="s">
        <v>282</v>
      </c>
    </row>
    <row r="5" spans="1:9" s="62" customFormat="1" ht="30" customHeight="1">
      <c r="A5" s="1181" t="s">
        <v>1536</v>
      </c>
      <c r="B5" s="1181"/>
      <c r="C5" s="1219"/>
      <c r="D5" s="420"/>
      <c r="E5" s="423" t="s">
        <v>921</v>
      </c>
      <c r="F5" s="1222" t="s">
        <v>922</v>
      </c>
      <c r="G5" s="1222"/>
    </row>
    <row r="6" spans="1:9" s="62" customFormat="1" ht="11.5">
      <c r="A6" s="1181"/>
      <c r="B6" s="1181"/>
      <c r="C6" s="1219"/>
      <c r="D6" s="420"/>
      <c r="E6" s="422"/>
      <c r="F6" s="422"/>
      <c r="G6" s="1221" t="s">
        <v>923</v>
      </c>
      <c r="H6" s="346"/>
    </row>
    <row r="7" spans="1:9" s="62" customFormat="1" ht="11.5">
      <c r="A7" s="1181"/>
      <c r="B7" s="1181"/>
      <c r="C7" s="1219"/>
      <c r="D7" s="421"/>
      <c r="E7" s="423"/>
      <c r="F7" s="417"/>
      <c r="G7" s="1178"/>
      <c r="H7" s="346"/>
      <c r="I7" s="342"/>
    </row>
    <row r="8" spans="1:9" s="62" customFormat="1" ht="29.5" customHeight="1">
      <c r="A8" s="1181"/>
      <c r="B8" s="1181"/>
      <c r="C8" s="1220"/>
      <c r="D8" s="420"/>
      <c r="E8" s="424"/>
      <c r="F8" s="424"/>
      <c r="G8" s="1180"/>
      <c r="H8" s="346"/>
    </row>
    <row r="9" spans="1:9" s="55" customFormat="1" ht="15.75" customHeight="1">
      <c r="A9" s="163">
        <v>1</v>
      </c>
      <c r="B9" s="55" t="s">
        <v>327</v>
      </c>
      <c r="C9" s="354">
        <v>191033</v>
      </c>
      <c r="D9" s="354">
        <v>1088496</v>
      </c>
      <c r="E9" s="354">
        <v>1057680</v>
      </c>
      <c r="F9" s="354">
        <v>30816</v>
      </c>
      <c r="G9" s="354">
        <v>0</v>
      </c>
    </row>
    <row r="10" spans="1:9" s="55" customFormat="1" ht="15.75" customHeight="1">
      <c r="A10" s="176">
        <v>2</v>
      </c>
      <c r="B10" s="55" t="s">
        <v>335</v>
      </c>
      <c r="C10" s="358">
        <v>150024</v>
      </c>
      <c r="D10" s="358">
        <v>0</v>
      </c>
      <c r="E10" s="358">
        <v>0</v>
      </c>
      <c r="F10" s="358">
        <v>0</v>
      </c>
      <c r="G10" s="418"/>
    </row>
    <row r="11" spans="1:9" s="55" customFormat="1" ht="15.75" customHeight="1">
      <c r="A11" s="177">
        <v>3</v>
      </c>
      <c r="B11" s="201" t="s">
        <v>79</v>
      </c>
      <c r="C11" s="426">
        <f>SUM(C9:C10)</f>
        <v>341057</v>
      </c>
      <c r="D11" s="426">
        <f t="shared" ref="D11:G11" si="0">SUM(D9:D10)</f>
        <v>1088496</v>
      </c>
      <c r="E11" s="426">
        <f t="shared" si="0"/>
        <v>1057680</v>
      </c>
      <c r="F11" s="426">
        <f t="shared" si="0"/>
        <v>30816</v>
      </c>
      <c r="G11" s="426">
        <f t="shared" si="0"/>
        <v>0</v>
      </c>
    </row>
    <row r="12" spans="1:9" s="352" customFormat="1" ht="15.75" customHeight="1">
      <c r="A12" s="425">
        <v>4</v>
      </c>
      <c r="B12" s="352" t="s">
        <v>385</v>
      </c>
      <c r="C12" s="419">
        <v>202.15542300000001</v>
      </c>
      <c r="D12" s="419">
        <v>15594.591060999999</v>
      </c>
      <c r="E12" s="419">
        <v>14800.660484</v>
      </c>
      <c r="F12" s="419">
        <v>793.93057699999997</v>
      </c>
      <c r="G12" s="419">
        <v>0</v>
      </c>
    </row>
    <row r="13" spans="1:9" s="352" customFormat="1" ht="15.75" customHeight="1">
      <c r="A13" s="429" t="s">
        <v>381</v>
      </c>
      <c r="B13" s="357" t="s">
        <v>384</v>
      </c>
      <c r="C13" s="358">
        <v>150.50474</v>
      </c>
      <c r="D13" s="358">
        <v>15594.591060999999</v>
      </c>
      <c r="E13" s="428"/>
      <c r="F13" s="427"/>
      <c r="G13" s="427"/>
    </row>
    <row r="14" spans="1:9">
      <c r="F14" s="395"/>
      <c r="G14" s="395"/>
    </row>
  </sheetData>
  <mergeCells count="5">
    <mergeCell ref="C4:C8"/>
    <mergeCell ref="A5:B8"/>
    <mergeCell ref="G6:G8"/>
    <mergeCell ref="F5:G5"/>
    <mergeCell ref="D4:G4"/>
  </mergeCells>
  <hyperlinks>
    <hyperlink ref="I4" location="Index!A1" display="Index" xr:uid="{00000000-0004-0000-15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A63C-B41E-4085-B3B1-BF24979ECA94}">
  <sheetPr>
    <tabColor rgb="FF005AB4"/>
  </sheetPr>
  <dimension ref="A1:G9"/>
  <sheetViews>
    <sheetView showGridLines="0" workbookViewId="0"/>
  </sheetViews>
  <sheetFormatPr defaultColWidth="8.81640625" defaultRowHeight="13"/>
  <cols>
    <col min="1" max="1" width="12.26953125" style="5" customWidth="1"/>
    <col min="2" max="2" width="10" style="5" customWidth="1"/>
    <col min="3" max="3" width="52.26953125" style="5" customWidth="1"/>
    <col min="4" max="4" width="3.26953125" style="5" customWidth="1"/>
    <col min="5" max="5" width="38.36328125" style="5" customWidth="1"/>
    <col min="6" max="6" width="4.08984375" style="5" customWidth="1"/>
    <col min="7" max="7" width="7.36328125" style="5" customWidth="1"/>
    <col min="8" max="16384" width="8.81640625" style="5"/>
  </cols>
  <sheetData>
    <row r="1" spans="1:7" s="632" customFormat="1">
      <c r="A1" s="631" t="s">
        <v>1239</v>
      </c>
    </row>
    <row r="2" spans="1:7" s="362" customFormat="1" ht="11.5">
      <c r="A2" s="400"/>
    </row>
    <row r="3" spans="1:7" s="362" customFormat="1" ht="11.5">
      <c r="A3" s="315"/>
    </row>
    <row r="4" spans="1:7" s="362" customFormat="1" ht="31.5" customHeight="1">
      <c r="A4" s="533" t="s">
        <v>945</v>
      </c>
      <c r="B4" s="669" t="s">
        <v>798</v>
      </c>
      <c r="C4" s="609" t="s">
        <v>536</v>
      </c>
      <c r="D4" s="609"/>
      <c r="E4" s="609" t="s">
        <v>1656</v>
      </c>
      <c r="G4" s="651" t="s">
        <v>282</v>
      </c>
    </row>
    <row r="5" spans="1:7" s="362" customFormat="1" ht="158.65" customHeight="1">
      <c r="A5" s="637" t="s">
        <v>1240</v>
      </c>
      <c r="B5" s="638" t="s">
        <v>947</v>
      </c>
      <c r="C5" s="639" t="s">
        <v>1241</v>
      </c>
      <c r="D5" s="639"/>
      <c r="E5" s="959" t="s">
        <v>1242</v>
      </c>
    </row>
    <row r="6" spans="1:7" s="362" customFormat="1" ht="172.5">
      <c r="A6" s="640" t="s">
        <v>1243</v>
      </c>
      <c r="B6" s="641" t="s">
        <v>950</v>
      </c>
      <c r="C6" s="642" t="s">
        <v>1244</v>
      </c>
      <c r="D6" s="642"/>
      <c r="E6" s="965" t="s">
        <v>1242</v>
      </c>
    </row>
    <row r="7" spans="1:7" s="362" customFormat="1" ht="52.5" customHeight="1">
      <c r="A7" s="640" t="s">
        <v>1494</v>
      </c>
      <c r="B7" s="641" t="s">
        <v>953</v>
      </c>
      <c r="C7" s="642" t="s">
        <v>1245</v>
      </c>
      <c r="D7" s="642"/>
      <c r="E7" s="965" t="s">
        <v>1242</v>
      </c>
    </row>
    <row r="8" spans="1:7" s="362" customFormat="1" ht="96" customHeight="1">
      <c r="A8" s="640" t="s">
        <v>1246</v>
      </c>
      <c r="B8" s="641" t="s">
        <v>956</v>
      </c>
      <c r="C8" s="642" t="s">
        <v>1247</v>
      </c>
      <c r="D8" s="642"/>
      <c r="E8" s="965" t="s">
        <v>1242</v>
      </c>
    </row>
    <row r="9" spans="1:7" s="362" customFormat="1" ht="115">
      <c r="A9" s="636" t="s">
        <v>1248</v>
      </c>
      <c r="B9" s="641" t="s">
        <v>958</v>
      </c>
      <c r="C9" s="642" t="s">
        <v>1249</v>
      </c>
      <c r="D9" s="642"/>
      <c r="E9" s="965" t="s">
        <v>1242</v>
      </c>
    </row>
  </sheetData>
  <hyperlinks>
    <hyperlink ref="G4" location="Index!A1" display="Index" xr:uid="{ABA1C815-ECE7-41C1-BBA5-EBF364704AE4}"/>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AB4"/>
  </sheetPr>
  <dimension ref="A1:S53"/>
  <sheetViews>
    <sheetView showGridLines="0" zoomScaleNormal="100" workbookViewId="0"/>
  </sheetViews>
  <sheetFormatPr defaultColWidth="9.26953125" defaultRowHeight="12.5"/>
  <cols>
    <col min="1" max="1" width="5" style="10" customWidth="1"/>
    <col min="2" max="2" width="27.6328125" style="10" customWidth="1"/>
    <col min="3" max="14" width="10" style="10" customWidth="1"/>
    <col min="15" max="15" width="10.7265625" style="10" customWidth="1"/>
    <col min="16" max="17" width="10" style="10" customWidth="1"/>
    <col min="18" max="18" width="5.6328125" style="10" customWidth="1"/>
    <col min="19" max="19" width="6.36328125" style="10" customWidth="1"/>
    <col min="20" max="16384" width="9.26953125" style="10"/>
  </cols>
  <sheetData>
    <row r="1" spans="1:19" ht="13">
      <c r="A1" s="14" t="s">
        <v>338</v>
      </c>
    </row>
    <row r="2" spans="1:19" s="307" customFormat="1" ht="15" customHeight="1">
      <c r="B2" s="306"/>
      <c r="C2" s="306"/>
    </row>
    <row r="3" spans="1:19" s="307" customFormat="1" ht="15" customHeight="1">
      <c r="C3" s="308" t="s">
        <v>44</v>
      </c>
      <c r="D3" s="308" t="s">
        <v>45</v>
      </c>
      <c r="E3" s="308" t="s">
        <v>46</v>
      </c>
      <c r="F3" s="308" t="s">
        <v>84</v>
      </c>
      <c r="G3" s="308" t="s">
        <v>85</v>
      </c>
      <c r="H3" s="308" t="s">
        <v>294</v>
      </c>
      <c r="I3" s="308" t="s">
        <v>260</v>
      </c>
      <c r="J3" s="308" t="s">
        <v>290</v>
      </c>
      <c r="K3" s="308" t="s">
        <v>297</v>
      </c>
      <c r="L3" s="308" t="s">
        <v>298</v>
      </c>
      <c r="M3" s="308" t="s">
        <v>299</v>
      </c>
      <c r="N3" s="308" t="s">
        <v>300</v>
      </c>
      <c r="O3" s="308" t="s">
        <v>302</v>
      </c>
      <c r="P3" s="308" t="s">
        <v>309</v>
      </c>
      <c r="Q3" s="308" t="s">
        <v>310</v>
      </c>
    </row>
    <row r="4" spans="1:19" s="315" customFormat="1" ht="15" customHeight="1">
      <c r="A4" s="388"/>
      <c r="B4" s="388"/>
      <c r="C4" s="1225" t="s">
        <v>311</v>
      </c>
      <c r="D4" s="1143"/>
      <c r="E4" s="1143"/>
      <c r="F4" s="1143"/>
      <c r="G4" s="1143"/>
      <c r="H4" s="1226"/>
      <c r="I4" s="1225" t="s">
        <v>312</v>
      </c>
      <c r="J4" s="1143"/>
      <c r="K4" s="1143"/>
      <c r="L4" s="1143"/>
      <c r="M4" s="1143"/>
      <c r="N4" s="1226"/>
      <c r="O4" s="437"/>
      <c r="P4" s="1228" t="s">
        <v>313</v>
      </c>
      <c r="Q4" s="1229"/>
      <c r="S4" s="89" t="s">
        <v>282</v>
      </c>
    </row>
    <row r="5" spans="1:19" s="315" customFormat="1" ht="15" customHeight="1">
      <c r="A5" s="388"/>
      <c r="B5" s="388"/>
      <c r="C5" s="1225"/>
      <c r="D5" s="1143"/>
      <c r="E5" s="1143"/>
      <c r="F5" s="1143"/>
      <c r="G5" s="1143"/>
      <c r="H5" s="1226"/>
      <c r="I5" s="1225"/>
      <c r="J5" s="1143"/>
      <c r="K5" s="1143"/>
      <c r="L5" s="1143"/>
      <c r="M5" s="1143"/>
      <c r="N5" s="1226"/>
      <c r="O5" s="403"/>
      <c r="P5" s="1225"/>
      <c r="Q5" s="1143"/>
      <c r="S5" s="387"/>
    </row>
    <row r="6" spans="1:19" s="315" customFormat="1" ht="15" customHeight="1">
      <c r="A6" s="388"/>
      <c r="B6" s="388"/>
      <c r="C6" s="1209"/>
      <c r="D6" s="1142"/>
      <c r="E6" s="1142"/>
      <c r="F6" s="1142"/>
      <c r="G6" s="1142"/>
      <c r="H6" s="1227"/>
      <c r="I6" s="1209"/>
      <c r="J6" s="1142"/>
      <c r="K6" s="1142"/>
      <c r="L6" s="1142"/>
      <c r="M6" s="1142"/>
      <c r="N6" s="1227"/>
      <c r="O6" s="403"/>
      <c r="P6" s="1209"/>
      <c r="Q6" s="1142"/>
    </row>
    <row r="7" spans="1:19" s="315" customFormat="1" ht="21" customHeight="1">
      <c r="A7" s="388"/>
      <c r="B7" s="388"/>
      <c r="C7" s="1230" t="s">
        <v>314</v>
      </c>
      <c r="D7" s="1231"/>
      <c r="E7" s="1232"/>
      <c r="F7" s="1230" t="s">
        <v>315</v>
      </c>
      <c r="G7" s="1231"/>
      <c r="H7" s="1232"/>
      <c r="I7" s="1233" t="s">
        <v>316</v>
      </c>
      <c r="J7" s="1234"/>
      <c r="K7" s="1235"/>
      <c r="L7" s="1233" t="s">
        <v>317</v>
      </c>
      <c r="M7" s="1234"/>
      <c r="N7" s="1237"/>
      <c r="O7" s="1238" t="s">
        <v>318</v>
      </c>
      <c r="P7" s="1225" t="s">
        <v>319</v>
      </c>
      <c r="Q7" s="1208" t="s">
        <v>320</v>
      </c>
    </row>
    <row r="8" spans="1:19" s="307" customFormat="1" ht="15" customHeight="1">
      <c r="A8" s="292"/>
      <c r="B8" s="292"/>
      <c r="C8" s="1230"/>
      <c r="D8" s="1231"/>
      <c r="E8" s="1232"/>
      <c r="F8" s="1230"/>
      <c r="G8" s="1231"/>
      <c r="H8" s="1232"/>
      <c r="I8" s="1230"/>
      <c r="J8" s="1231"/>
      <c r="K8" s="1236"/>
      <c r="L8" s="1230"/>
      <c r="M8" s="1231"/>
      <c r="N8" s="1232"/>
      <c r="O8" s="1238"/>
      <c r="P8" s="1225"/>
      <c r="Q8" s="1225"/>
    </row>
    <row r="9" spans="1:19" s="307" customFormat="1" ht="15" customHeight="1">
      <c r="A9" s="292"/>
      <c r="B9" s="292"/>
      <c r="C9" s="1230"/>
      <c r="D9" s="1231"/>
      <c r="E9" s="1232"/>
      <c r="F9" s="1230"/>
      <c r="G9" s="1231"/>
      <c r="H9" s="1232"/>
      <c r="I9" s="1230"/>
      <c r="J9" s="1231"/>
      <c r="K9" s="1236"/>
      <c r="L9" s="1230"/>
      <c r="M9" s="1231"/>
      <c r="N9" s="1232"/>
      <c r="O9" s="1238"/>
      <c r="P9" s="1225"/>
      <c r="Q9" s="1225"/>
    </row>
    <row r="10" spans="1:19" s="307" customFormat="1" ht="15" customHeight="1">
      <c r="A10" s="292"/>
      <c r="B10" s="292"/>
      <c r="C10" s="1230"/>
      <c r="D10" s="1231"/>
      <c r="E10" s="1232"/>
      <c r="F10" s="1230"/>
      <c r="G10" s="1231"/>
      <c r="H10" s="1232"/>
      <c r="I10" s="1230"/>
      <c r="J10" s="1231"/>
      <c r="K10" s="1236"/>
      <c r="L10" s="1230"/>
      <c r="M10" s="1231"/>
      <c r="N10" s="1232"/>
      <c r="O10" s="438"/>
      <c r="P10" s="438"/>
      <c r="Q10" s="438"/>
    </row>
    <row r="11" spans="1:19" s="307" customFormat="1" ht="15" customHeight="1">
      <c r="A11" s="292"/>
      <c r="B11" s="292"/>
      <c r="C11" s="1230"/>
      <c r="D11" s="1231"/>
      <c r="E11" s="1232"/>
      <c r="F11" s="1230"/>
      <c r="G11" s="1231"/>
      <c r="H11" s="1232"/>
      <c r="I11" s="1230"/>
      <c r="J11" s="1231"/>
      <c r="K11" s="1236"/>
      <c r="L11" s="1230"/>
      <c r="M11" s="1231"/>
      <c r="N11" s="1232"/>
      <c r="O11" s="438"/>
      <c r="P11" s="438"/>
      <c r="Q11" s="438"/>
    </row>
    <row r="12" spans="1:19" s="307" customFormat="1" ht="15" customHeight="1">
      <c r="A12" s="292"/>
      <c r="B12" s="292"/>
      <c r="C12" s="1230"/>
      <c r="D12" s="1231"/>
      <c r="E12" s="1232"/>
      <c r="F12" s="1230"/>
      <c r="G12" s="1231"/>
      <c r="H12" s="1232"/>
      <c r="I12" s="1230"/>
      <c r="J12" s="1231"/>
      <c r="K12" s="1236"/>
      <c r="L12" s="1230"/>
      <c r="M12" s="1231"/>
      <c r="N12" s="1232"/>
      <c r="O12" s="439"/>
      <c r="P12" s="403"/>
      <c r="Q12" s="438"/>
    </row>
    <row r="13" spans="1:19" s="307" customFormat="1" ht="15" customHeight="1">
      <c r="A13" s="292"/>
      <c r="B13" s="292"/>
      <c r="C13" s="1230"/>
      <c r="D13" s="1231"/>
      <c r="E13" s="1232"/>
      <c r="F13" s="1230"/>
      <c r="G13" s="1231"/>
      <c r="H13" s="1232"/>
      <c r="I13" s="1230"/>
      <c r="J13" s="1231"/>
      <c r="K13" s="1236"/>
      <c r="L13" s="1230"/>
      <c r="M13" s="1231"/>
      <c r="N13" s="1232"/>
      <c r="O13" s="438"/>
      <c r="P13" s="438"/>
      <c r="Q13" s="438"/>
    </row>
    <row r="14" spans="1:19" s="307" customFormat="1" ht="15" customHeight="1">
      <c r="A14" s="292"/>
      <c r="B14" s="430"/>
      <c r="C14" s="292"/>
      <c r="D14" s="1239" t="s">
        <v>321</v>
      </c>
      <c r="E14" s="1196" t="s">
        <v>322</v>
      </c>
      <c r="F14" s="379"/>
      <c r="G14" s="1196" t="s">
        <v>323</v>
      </c>
      <c r="H14" s="1239" t="s">
        <v>324</v>
      </c>
      <c r="I14" s="319"/>
      <c r="J14" s="1239" t="s">
        <v>325</v>
      </c>
      <c r="K14" s="1196" t="s">
        <v>326</v>
      </c>
      <c r="L14" s="435"/>
      <c r="M14" s="1239" t="s">
        <v>323</v>
      </c>
      <c r="N14" s="1196" t="s">
        <v>324</v>
      </c>
      <c r="O14" s="438"/>
      <c r="P14" s="438"/>
      <c r="Q14" s="438"/>
    </row>
    <row r="15" spans="1:19" s="307" customFormat="1" ht="15" customHeight="1">
      <c r="A15" s="292"/>
      <c r="B15" s="292"/>
      <c r="C15" s="434"/>
      <c r="D15" s="1240"/>
      <c r="E15" s="1197"/>
      <c r="F15" s="379"/>
      <c r="G15" s="1197"/>
      <c r="H15" s="1240"/>
      <c r="I15" s="319"/>
      <c r="J15" s="1240"/>
      <c r="K15" s="1197"/>
      <c r="L15" s="435"/>
      <c r="M15" s="1240"/>
      <c r="N15" s="1197"/>
      <c r="O15" s="438"/>
      <c r="P15" s="439"/>
      <c r="Q15" s="438"/>
    </row>
    <row r="16" spans="1:19" s="307" customFormat="1" ht="15" customHeight="1">
      <c r="A16" s="292"/>
      <c r="B16" s="292"/>
      <c r="C16" s="432"/>
      <c r="D16" s="1240"/>
      <c r="E16" s="1197"/>
      <c r="F16" s="379"/>
      <c r="G16" s="1197"/>
      <c r="H16" s="1240"/>
      <c r="I16" s="319"/>
      <c r="J16" s="1240"/>
      <c r="K16" s="1197"/>
      <c r="L16" s="435"/>
      <c r="M16" s="1240"/>
      <c r="N16" s="1197"/>
      <c r="O16" s="439"/>
      <c r="P16" s="403"/>
      <c r="Q16" s="438"/>
    </row>
    <row r="17" spans="1:19" s="307" customFormat="1" ht="15" customHeight="1">
      <c r="A17" s="291" t="s">
        <v>1536</v>
      </c>
      <c r="B17" s="431"/>
      <c r="C17" s="433"/>
      <c r="D17" s="1241"/>
      <c r="E17" s="1198"/>
      <c r="F17" s="379"/>
      <c r="G17" s="1197"/>
      <c r="H17" s="1241"/>
      <c r="I17" s="376"/>
      <c r="J17" s="1241"/>
      <c r="K17" s="1198"/>
      <c r="L17" s="436"/>
      <c r="M17" s="1241"/>
      <c r="N17" s="1198"/>
      <c r="O17" s="438"/>
      <c r="P17" s="440"/>
      <c r="Q17" s="440"/>
    </row>
    <row r="18" spans="1:19" s="315" customFormat="1" ht="15.75" customHeight="1">
      <c r="A18" s="313">
        <v>1</v>
      </c>
      <c r="B18" s="389" t="s">
        <v>327</v>
      </c>
      <c r="C18" s="859">
        <v>1141643.12372</v>
      </c>
      <c r="D18" s="859">
        <v>1048804.3955600001</v>
      </c>
      <c r="E18" s="859">
        <v>92838.728159999999</v>
      </c>
      <c r="F18" s="859">
        <v>19909.043669999999</v>
      </c>
      <c r="G18" s="859">
        <v>52.005170999999997</v>
      </c>
      <c r="H18" s="859">
        <v>19857.038498000002</v>
      </c>
      <c r="I18" s="859">
        <v>-4438.4249250000003</v>
      </c>
      <c r="J18" s="859">
        <v>-2347.6865640000001</v>
      </c>
      <c r="K18" s="859">
        <v>-2090.7383620000001</v>
      </c>
      <c r="L18" s="859">
        <v>-4112.2971859999998</v>
      </c>
      <c r="M18" s="859">
        <v>-0.354487</v>
      </c>
      <c r="N18" s="859">
        <v>-4111.9426979999998</v>
      </c>
      <c r="O18" s="859">
        <v>0</v>
      </c>
      <c r="P18" s="859">
        <v>1072901.246025</v>
      </c>
      <c r="Q18" s="859">
        <v>15594.591060999999</v>
      </c>
      <c r="S18" s="316"/>
    </row>
    <row r="19" spans="1:19" s="315" customFormat="1" ht="15.75" customHeight="1">
      <c r="A19" s="390">
        <v>2</v>
      </c>
      <c r="B19" s="391" t="s">
        <v>328</v>
      </c>
      <c r="C19" s="860">
        <v>0</v>
      </c>
      <c r="D19" s="860">
        <v>0</v>
      </c>
      <c r="E19" s="860">
        <v>0</v>
      </c>
      <c r="F19" s="860">
        <v>0</v>
      </c>
      <c r="G19" s="860">
        <v>0</v>
      </c>
      <c r="H19" s="860">
        <v>0</v>
      </c>
      <c r="I19" s="860">
        <v>0</v>
      </c>
      <c r="J19" s="860">
        <v>0</v>
      </c>
      <c r="K19" s="860">
        <v>0</v>
      </c>
      <c r="L19" s="860">
        <v>0</v>
      </c>
      <c r="M19" s="860">
        <v>0</v>
      </c>
      <c r="N19" s="860">
        <v>0</v>
      </c>
      <c r="O19" s="860">
        <v>0</v>
      </c>
      <c r="P19" s="860">
        <v>0</v>
      </c>
      <c r="Q19" s="860">
        <v>0</v>
      </c>
    </row>
    <row r="20" spans="1:19" s="315" customFormat="1" ht="15.75" customHeight="1">
      <c r="A20" s="390">
        <v>3</v>
      </c>
      <c r="B20" s="391" t="s">
        <v>329</v>
      </c>
      <c r="C20" s="860">
        <v>10792.900442</v>
      </c>
      <c r="D20" s="860">
        <v>10765.079417000001</v>
      </c>
      <c r="E20" s="860">
        <v>27.821024999999999</v>
      </c>
      <c r="F20" s="860">
        <v>0</v>
      </c>
      <c r="G20" s="860">
        <v>0</v>
      </c>
      <c r="H20" s="860">
        <v>0</v>
      </c>
      <c r="I20" s="860">
        <v>-44.12115</v>
      </c>
      <c r="J20" s="860">
        <v>-43.159090999999997</v>
      </c>
      <c r="K20" s="860">
        <v>-0.962059</v>
      </c>
      <c r="L20" s="860">
        <v>0</v>
      </c>
      <c r="M20" s="860">
        <v>0</v>
      </c>
      <c r="N20" s="860">
        <v>0</v>
      </c>
      <c r="O20" s="860">
        <v>0</v>
      </c>
      <c r="P20" s="860">
        <v>3361.1517480000002</v>
      </c>
      <c r="Q20" s="860">
        <v>0</v>
      </c>
    </row>
    <row r="21" spans="1:19" s="315" customFormat="1" ht="15.75" customHeight="1">
      <c r="A21" s="390">
        <v>4</v>
      </c>
      <c r="B21" s="391" t="s">
        <v>330</v>
      </c>
      <c r="C21" s="860">
        <v>211.999101</v>
      </c>
      <c r="D21" s="860">
        <v>211.999101</v>
      </c>
      <c r="E21" s="860">
        <v>0</v>
      </c>
      <c r="F21" s="860">
        <v>0</v>
      </c>
      <c r="G21" s="860">
        <v>0</v>
      </c>
      <c r="H21" s="860">
        <v>0</v>
      </c>
      <c r="I21" s="860">
        <v>-1.5200000000000001E-4</v>
      </c>
      <c r="J21" s="860">
        <v>-1.5200000000000001E-4</v>
      </c>
      <c r="K21" s="860">
        <v>0</v>
      </c>
      <c r="L21" s="860">
        <v>0</v>
      </c>
      <c r="M21" s="860">
        <v>0</v>
      </c>
      <c r="N21" s="860">
        <v>0</v>
      </c>
      <c r="O21" s="860">
        <v>0</v>
      </c>
      <c r="P21" s="860">
        <v>0</v>
      </c>
      <c r="Q21" s="860">
        <v>0</v>
      </c>
    </row>
    <row r="22" spans="1:19" s="315" customFormat="1" ht="15.75" customHeight="1">
      <c r="A22" s="390">
        <v>5</v>
      </c>
      <c r="B22" s="391" t="s">
        <v>331</v>
      </c>
      <c r="C22" s="860">
        <v>41617.171086000002</v>
      </c>
      <c r="D22" s="860">
        <v>29819.904546000002</v>
      </c>
      <c r="E22" s="860">
        <v>11797.266540000001</v>
      </c>
      <c r="F22" s="860">
        <v>127.992859</v>
      </c>
      <c r="G22" s="860">
        <v>0</v>
      </c>
      <c r="H22" s="860">
        <v>127.992859</v>
      </c>
      <c r="I22" s="860">
        <v>-475.69547999999998</v>
      </c>
      <c r="J22" s="860">
        <v>-215.04174699999999</v>
      </c>
      <c r="K22" s="860">
        <v>-260.65373299999999</v>
      </c>
      <c r="L22" s="860">
        <v>-5.1826080000000001</v>
      </c>
      <c r="M22" s="860">
        <v>0</v>
      </c>
      <c r="N22" s="860">
        <v>-5.1826080000000001</v>
      </c>
      <c r="O22" s="860">
        <v>0</v>
      </c>
      <c r="P22" s="860">
        <v>39255.712729999999</v>
      </c>
      <c r="Q22" s="860">
        <v>122.81025099999999</v>
      </c>
    </row>
    <row r="23" spans="1:19" s="315" customFormat="1" ht="15.75" customHeight="1">
      <c r="A23" s="390">
        <v>6</v>
      </c>
      <c r="B23" s="391" t="s">
        <v>332</v>
      </c>
      <c r="C23" s="860">
        <v>485932.038367</v>
      </c>
      <c r="D23" s="860">
        <v>436163.23713199998</v>
      </c>
      <c r="E23" s="860">
        <v>49768.801234999999</v>
      </c>
      <c r="F23" s="860">
        <v>11253.085401</v>
      </c>
      <c r="G23" s="860">
        <v>5.0846000000000002E-2</v>
      </c>
      <c r="H23" s="860">
        <v>11253.034554</v>
      </c>
      <c r="I23" s="860">
        <v>-2827.430116</v>
      </c>
      <c r="J23" s="860">
        <v>-1530.3439639999999</v>
      </c>
      <c r="K23" s="860">
        <v>-1297.0861520000001</v>
      </c>
      <c r="L23" s="860">
        <v>-2725.2926050000001</v>
      </c>
      <c r="M23" s="860">
        <v>-2.7720000000000002E-3</v>
      </c>
      <c r="N23" s="860">
        <v>-2725.2898329999998</v>
      </c>
      <c r="O23" s="860">
        <v>0</v>
      </c>
      <c r="P23" s="860">
        <v>445206.18180600001</v>
      </c>
      <c r="Q23" s="860">
        <v>8325.6373729999996</v>
      </c>
    </row>
    <row r="24" spans="1:19" s="315" customFormat="1" ht="15.75" customHeight="1">
      <c r="A24" s="390">
        <v>7</v>
      </c>
      <c r="B24" s="391" t="s">
        <v>333</v>
      </c>
      <c r="C24" s="860">
        <v>223455.02482600001</v>
      </c>
      <c r="D24" s="860">
        <v>195379.571864</v>
      </c>
      <c r="E24" s="860">
        <v>28075.452961999999</v>
      </c>
      <c r="F24" s="860">
        <v>10704.373968</v>
      </c>
      <c r="G24" s="860">
        <v>1.6541E-2</v>
      </c>
      <c r="H24" s="860">
        <v>10704.357427000001</v>
      </c>
      <c r="I24" s="860">
        <v>-1575.784009</v>
      </c>
      <c r="J24" s="860">
        <v>-978.32190100000003</v>
      </c>
      <c r="K24" s="860">
        <v>-597.46210799999994</v>
      </c>
      <c r="L24" s="860">
        <v>-2182.394624</v>
      </c>
      <c r="M24" s="860">
        <v>-9.1500000000000001E-4</v>
      </c>
      <c r="N24" s="860">
        <v>-2182.3937080000001</v>
      </c>
      <c r="O24" s="860">
        <v>0</v>
      </c>
      <c r="P24" s="860">
        <v>209377.87172200001</v>
      </c>
      <c r="Q24" s="860">
        <v>8325.2723229999992</v>
      </c>
    </row>
    <row r="25" spans="1:19" s="315" customFormat="1" ht="15.75" customHeight="1">
      <c r="A25" s="390">
        <v>8</v>
      </c>
      <c r="B25" s="391" t="s">
        <v>334</v>
      </c>
      <c r="C25" s="860">
        <v>603089.01472400001</v>
      </c>
      <c r="D25" s="860">
        <v>571844.17536400002</v>
      </c>
      <c r="E25" s="860">
        <v>31244.839360000002</v>
      </c>
      <c r="F25" s="860">
        <v>8527.9654100000007</v>
      </c>
      <c r="G25" s="860">
        <v>51.954324999999997</v>
      </c>
      <c r="H25" s="860">
        <v>8476.0110850000001</v>
      </c>
      <c r="I25" s="860">
        <v>-1091.1780269999999</v>
      </c>
      <c r="J25" s="860">
        <v>-559.14161000000001</v>
      </c>
      <c r="K25" s="860">
        <v>-532.03641800000003</v>
      </c>
      <c r="L25" s="860">
        <v>-1381.8219730000001</v>
      </c>
      <c r="M25" s="860">
        <v>-0.351715</v>
      </c>
      <c r="N25" s="860">
        <v>-1381.4702569999999</v>
      </c>
      <c r="O25" s="860">
        <v>0</v>
      </c>
      <c r="P25" s="860">
        <v>585078.19974099996</v>
      </c>
      <c r="Q25" s="860">
        <v>7146.1434369999997</v>
      </c>
    </row>
    <row r="26" spans="1:19" s="315" customFormat="1" ht="15.75" customHeight="1">
      <c r="A26" s="313">
        <v>9</v>
      </c>
      <c r="B26" s="389" t="s">
        <v>335</v>
      </c>
      <c r="C26" s="861">
        <v>150027.2210675111</v>
      </c>
      <c r="D26" s="861">
        <v>129566.92833049112</v>
      </c>
      <c r="E26" s="861">
        <v>0</v>
      </c>
      <c r="F26" s="861">
        <v>0</v>
      </c>
      <c r="G26" s="861">
        <v>0</v>
      </c>
      <c r="H26" s="861">
        <v>0</v>
      </c>
      <c r="I26" s="861">
        <v>-3.0082843911167729</v>
      </c>
      <c r="J26" s="861">
        <v>-3.0082843911167729</v>
      </c>
      <c r="K26" s="861">
        <v>0</v>
      </c>
      <c r="L26" s="861">
        <v>0</v>
      </c>
      <c r="M26" s="861">
        <v>0</v>
      </c>
      <c r="N26" s="861">
        <v>0</v>
      </c>
      <c r="O26" s="861">
        <v>0</v>
      </c>
      <c r="P26" s="861">
        <v>0</v>
      </c>
      <c r="Q26" s="861">
        <v>0</v>
      </c>
    </row>
    <row r="27" spans="1:19" s="315" customFormat="1" ht="15.75" customHeight="1">
      <c r="A27" s="390">
        <v>10</v>
      </c>
      <c r="B27" s="391" t="s">
        <v>328</v>
      </c>
      <c r="C27" s="860">
        <v>0</v>
      </c>
      <c r="D27" s="860">
        <v>0</v>
      </c>
      <c r="E27" s="860">
        <v>0</v>
      </c>
      <c r="F27" s="860">
        <v>0</v>
      </c>
      <c r="G27" s="860">
        <v>0</v>
      </c>
      <c r="H27" s="860">
        <v>0</v>
      </c>
      <c r="I27" s="860">
        <v>0</v>
      </c>
      <c r="J27" s="860">
        <v>0</v>
      </c>
      <c r="K27" s="860">
        <v>0</v>
      </c>
      <c r="L27" s="860">
        <v>0</v>
      </c>
      <c r="M27" s="860">
        <v>0</v>
      </c>
      <c r="N27" s="860">
        <v>0</v>
      </c>
      <c r="O27" s="860">
        <v>0</v>
      </c>
      <c r="P27" s="860">
        <v>0</v>
      </c>
      <c r="Q27" s="860">
        <v>0</v>
      </c>
    </row>
    <row r="28" spans="1:19" s="315" customFormat="1" ht="15.75" customHeight="1">
      <c r="A28" s="390">
        <v>11</v>
      </c>
      <c r="B28" s="391" t="s">
        <v>329</v>
      </c>
      <c r="C28" s="860">
        <v>137986.9668304596</v>
      </c>
      <c r="D28" s="860">
        <v>128180.26094545958</v>
      </c>
      <c r="E28" s="860">
        <v>0</v>
      </c>
      <c r="F28" s="860">
        <v>0</v>
      </c>
      <c r="G28" s="860">
        <v>0</v>
      </c>
      <c r="H28" s="860">
        <v>0</v>
      </c>
      <c r="I28" s="860">
        <v>-2.0093983595798699</v>
      </c>
      <c r="J28" s="860">
        <v>-2.0093983595798699</v>
      </c>
      <c r="K28" s="860">
        <v>0</v>
      </c>
      <c r="L28" s="860">
        <v>0</v>
      </c>
      <c r="M28" s="860">
        <v>0</v>
      </c>
      <c r="N28" s="860">
        <v>0</v>
      </c>
      <c r="O28" s="860">
        <v>0</v>
      </c>
      <c r="P28" s="860">
        <v>0</v>
      </c>
      <c r="Q28" s="860">
        <v>0</v>
      </c>
    </row>
    <row r="29" spans="1:19" s="315" customFormat="1" ht="15.75" customHeight="1">
      <c r="A29" s="390">
        <v>12</v>
      </c>
      <c r="B29" s="391" t="s">
        <v>330</v>
      </c>
      <c r="C29" s="860">
        <v>8518.1914450315362</v>
      </c>
      <c r="D29" s="860">
        <v>1386.6673850315369</v>
      </c>
      <c r="E29" s="860">
        <v>0</v>
      </c>
      <c r="F29" s="860">
        <v>0</v>
      </c>
      <c r="G29" s="860">
        <v>0</v>
      </c>
      <c r="H29" s="860">
        <v>0</v>
      </c>
      <c r="I29" s="860">
        <v>-0.99888603153690303</v>
      </c>
      <c r="J29" s="860">
        <v>-0.99888603153690303</v>
      </c>
      <c r="K29" s="860">
        <v>0</v>
      </c>
      <c r="L29" s="860">
        <v>0</v>
      </c>
      <c r="M29" s="860">
        <v>0</v>
      </c>
      <c r="N29" s="860">
        <v>0</v>
      </c>
      <c r="O29" s="860">
        <v>0</v>
      </c>
      <c r="P29" s="860">
        <v>0</v>
      </c>
      <c r="Q29" s="860">
        <v>0</v>
      </c>
    </row>
    <row r="30" spans="1:19" s="315" customFormat="1" ht="15.75" customHeight="1">
      <c r="A30" s="390">
        <v>13</v>
      </c>
      <c r="B30" s="391" t="s">
        <v>331</v>
      </c>
      <c r="C30" s="860">
        <v>56.395207999999997</v>
      </c>
      <c r="D30" s="860">
        <v>0</v>
      </c>
      <c r="E30" s="860">
        <v>0</v>
      </c>
      <c r="F30" s="860">
        <v>0</v>
      </c>
      <c r="G30" s="860">
        <v>0</v>
      </c>
      <c r="H30" s="860">
        <v>0</v>
      </c>
      <c r="I30" s="860">
        <v>0</v>
      </c>
      <c r="J30" s="860">
        <v>0</v>
      </c>
      <c r="K30" s="860">
        <v>0</v>
      </c>
      <c r="L30" s="860">
        <v>0</v>
      </c>
      <c r="M30" s="860">
        <v>0</v>
      </c>
      <c r="N30" s="860">
        <v>0</v>
      </c>
      <c r="O30" s="860">
        <v>0</v>
      </c>
      <c r="P30" s="860">
        <v>0</v>
      </c>
      <c r="Q30" s="860">
        <v>0</v>
      </c>
    </row>
    <row r="31" spans="1:19" s="315" customFormat="1" ht="15.75" customHeight="1">
      <c r="A31" s="390">
        <v>14</v>
      </c>
      <c r="B31" s="391" t="s">
        <v>332</v>
      </c>
      <c r="C31" s="860">
        <v>3465.66758402</v>
      </c>
      <c r="D31" s="860">
        <v>0</v>
      </c>
      <c r="E31" s="860">
        <v>0</v>
      </c>
      <c r="F31" s="860">
        <v>0</v>
      </c>
      <c r="G31" s="860">
        <v>0</v>
      </c>
      <c r="H31" s="860">
        <v>0</v>
      </c>
      <c r="I31" s="860">
        <v>0</v>
      </c>
      <c r="J31" s="860">
        <v>0</v>
      </c>
      <c r="K31" s="860">
        <v>0</v>
      </c>
      <c r="L31" s="860">
        <v>0</v>
      </c>
      <c r="M31" s="860">
        <v>0</v>
      </c>
      <c r="N31" s="860">
        <v>0</v>
      </c>
      <c r="O31" s="860">
        <v>0</v>
      </c>
      <c r="P31" s="860">
        <v>0</v>
      </c>
      <c r="Q31" s="860">
        <v>0</v>
      </c>
    </row>
    <row r="32" spans="1:19" s="315" customFormat="1" ht="15.75" customHeight="1">
      <c r="A32" s="313">
        <v>15</v>
      </c>
      <c r="B32" s="389" t="s">
        <v>336</v>
      </c>
      <c r="C32" s="861">
        <v>152610.79428999999</v>
      </c>
      <c r="D32" s="861">
        <v>147920.497424</v>
      </c>
      <c r="E32" s="861">
        <v>4690.2968659999997</v>
      </c>
      <c r="F32" s="861">
        <v>291.71366399999999</v>
      </c>
      <c r="G32" s="861">
        <v>0</v>
      </c>
      <c r="H32" s="861">
        <v>291.71366399999999</v>
      </c>
      <c r="I32" s="861">
        <v>360.99063000000001</v>
      </c>
      <c r="J32" s="861">
        <v>235.55538899999999</v>
      </c>
      <c r="K32" s="861">
        <v>125.435239</v>
      </c>
      <c r="L32" s="861">
        <v>2</v>
      </c>
      <c r="M32" s="861">
        <v>0</v>
      </c>
      <c r="N32" s="861">
        <v>2</v>
      </c>
      <c r="O32" s="861">
        <v>0</v>
      </c>
      <c r="P32" s="861">
        <v>14124.701815794102</v>
      </c>
      <c r="Q32" s="861">
        <v>0</v>
      </c>
    </row>
    <row r="33" spans="1:17" s="315" customFormat="1" ht="15.75" customHeight="1">
      <c r="A33" s="390">
        <v>16</v>
      </c>
      <c r="B33" s="391" t="s">
        <v>328</v>
      </c>
      <c r="C33" s="860">
        <v>0</v>
      </c>
      <c r="D33" s="860">
        <v>0</v>
      </c>
      <c r="E33" s="860">
        <v>0</v>
      </c>
      <c r="F33" s="860">
        <v>0</v>
      </c>
      <c r="G33" s="860">
        <v>0</v>
      </c>
      <c r="H33" s="860">
        <v>0</v>
      </c>
      <c r="I33" s="860">
        <v>0</v>
      </c>
      <c r="J33" s="860">
        <v>0</v>
      </c>
      <c r="K33" s="860">
        <v>0</v>
      </c>
      <c r="L33" s="860">
        <v>0</v>
      </c>
      <c r="M33" s="860">
        <v>0</v>
      </c>
      <c r="N33" s="860">
        <v>0</v>
      </c>
      <c r="O33" s="860">
        <v>0</v>
      </c>
      <c r="P33" s="860">
        <v>0</v>
      </c>
      <c r="Q33" s="860">
        <v>0</v>
      </c>
    </row>
    <row r="34" spans="1:17" s="315" customFormat="1" ht="15.75" customHeight="1">
      <c r="A34" s="390">
        <v>17</v>
      </c>
      <c r="B34" s="391" t="s">
        <v>329</v>
      </c>
      <c r="C34" s="860">
        <v>2624.4243959999999</v>
      </c>
      <c r="D34" s="860">
        <v>2589.3743960000002</v>
      </c>
      <c r="E34" s="860">
        <v>35.049999999999997</v>
      </c>
      <c r="F34" s="860">
        <v>0</v>
      </c>
      <c r="G34" s="860">
        <v>0</v>
      </c>
      <c r="H34" s="860">
        <v>0</v>
      </c>
      <c r="I34" s="860">
        <v>9.2366659999999996</v>
      </c>
      <c r="J34" s="860">
        <v>9.1119029999999999</v>
      </c>
      <c r="K34" s="860">
        <v>0.124762</v>
      </c>
      <c r="L34" s="860">
        <v>0</v>
      </c>
      <c r="M34" s="860">
        <v>0</v>
      </c>
      <c r="N34" s="860">
        <v>0</v>
      </c>
      <c r="O34" s="860">
        <v>0</v>
      </c>
      <c r="P34" s="860">
        <v>0</v>
      </c>
      <c r="Q34" s="860">
        <v>0</v>
      </c>
    </row>
    <row r="35" spans="1:17" s="315" customFormat="1" ht="15.75" customHeight="1">
      <c r="A35" s="390">
        <v>18</v>
      </c>
      <c r="B35" s="391" t="s">
        <v>330</v>
      </c>
      <c r="C35" s="860">
        <v>2.397221</v>
      </c>
      <c r="D35" s="860">
        <v>2.397221</v>
      </c>
      <c r="E35" s="860">
        <v>0</v>
      </c>
      <c r="F35" s="860">
        <v>0</v>
      </c>
      <c r="G35" s="860">
        <v>0</v>
      </c>
      <c r="H35" s="860">
        <v>0</v>
      </c>
      <c r="I35" s="860">
        <v>1.8799999999999999E-4</v>
      </c>
      <c r="J35" s="860">
        <v>1.8799999999999999E-4</v>
      </c>
      <c r="K35" s="860">
        <v>0</v>
      </c>
      <c r="L35" s="860">
        <v>0</v>
      </c>
      <c r="M35" s="860">
        <v>0</v>
      </c>
      <c r="N35" s="860">
        <v>0</v>
      </c>
      <c r="O35" s="860">
        <v>0</v>
      </c>
      <c r="P35" s="860">
        <v>0</v>
      </c>
      <c r="Q35" s="860">
        <v>0</v>
      </c>
    </row>
    <row r="36" spans="1:17" s="315" customFormat="1" ht="15.75" customHeight="1">
      <c r="A36" s="390">
        <v>19</v>
      </c>
      <c r="B36" s="391" t="s">
        <v>331</v>
      </c>
      <c r="C36" s="860">
        <v>4795.9710649999997</v>
      </c>
      <c r="D36" s="860">
        <v>4628.7114869999996</v>
      </c>
      <c r="E36" s="860">
        <v>167.259578</v>
      </c>
      <c r="F36" s="860">
        <v>0</v>
      </c>
      <c r="G36" s="860">
        <v>0</v>
      </c>
      <c r="H36" s="860">
        <v>0</v>
      </c>
      <c r="I36" s="860">
        <v>28.464850999999999</v>
      </c>
      <c r="J36" s="860">
        <v>25.415331999999999</v>
      </c>
      <c r="K36" s="860">
        <v>3.049518</v>
      </c>
      <c r="L36" s="860">
        <v>0</v>
      </c>
      <c r="M36" s="860">
        <v>0</v>
      </c>
      <c r="N36" s="860">
        <v>0</v>
      </c>
      <c r="O36" s="860">
        <v>0</v>
      </c>
      <c r="P36" s="860">
        <v>0</v>
      </c>
      <c r="Q36" s="860">
        <v>0</v>
      </c>
    </row>
    <row r="37" spans="1:17" s="315" customFormat="1" ht="15.75" customHeight="1">
      <c r="A37" s="390">
        <v>20</v>
      </c>
      <c r="B37" s="391" t="s">
        <v>332</v>
      </c>
      <c r="C37" s="860">
        <v>107229.292139</v>
      </c>
      <c r="D37" s="860">
        <v>103565.18061</v>
      </c>
      <c r="E37" s="860">
        <v>3664.1115289999998</v>
      </c>
      <c r="F37" s="860">
        <v>172.68916899999999</v>
      </c>
      <c r="G37" s="860">
        <v>0</v>
      </c>
      <c r="H37" s="860">
        <v>172.68916899999999</v>
      </c>
      <c r="I37" s="860">
        <v>247.076662</v>
      </c>
      <c r="J37" s="860">
        <v>140.32365999999999</v>
      </c>
      <c r="K37" s="860">
        <v>106.753001</v>
      </c>
      <c r="L37" s="860">
        <v>2</v>
      </c>
      <c r="M37" s="860">
        <v>0</v>
      </c>
      <c r="N37" s="860">
        <v>2</v>
      </c>
      <c r="O37" s="860">
        <v>0</v>
      </c>
      <c r="P37" s="860">
        <v>14114.113914131201</v>
      </c>
      <c r="Q37" s="860">
        <v>0</v>
      </c>
    </row>
    <row r="38" spans="1:17" s="315" customFormat="1" ht="15.75" customHeight="1">
      <c r="A38" s="441">
        <v>21</v>
      </c>
      <c r="B38" s="392" t="s">
        <v>337</v>
      </c>
      <c r="C38" s="860">
        <v>37958.709469000001</v>
      </c>
      <c r="D38" s="860">
        <v>37134.833709999999</v>
      </c>
      <c r="E38" s="860">
        <v>823.87575900000002</v>
      </c>
      <c r="F38" s="860">
        <v>119.024495</v>
      </c>
      <c r="G38" s="860">
        <v>0</v>
      </c>
      <c r="H38" s="860">
        <v>119.024495</v>
      </c>
      <c r="I38" s="860">
        <v>76.212262999999993</v>
      </c>
      <c r="J38" s="860">
        <v>60.704306000000003</v>
      </c>
      <c r="K38" s="860">
        <v>15.507958</v>
      </c>
      <c r="L38" s="860">
        <v>0</v>
      </c>
      <c r="M38" s="860">
        <v>0</v>
      </c>
      <c r="N38" s="860">
        <v>0</v>
      </c>
      <c r="O38" s="860">
        <v>0</v>
      </c>
      <c r="P38" s="860">
        <v>10.5879016629</v>
      </c>
      <c r="Q38" s="860">
        <v>0</v>
      </c>
    </row>
    <row r="39" spans="1:17" s="315" customFormat="1" ht="15.75" customHeight="1">
      <c r="A39" s="330">
        <v>22</v>
      </c>
      <c r="B39" s="442" t="s">
        <v>79</v>
      </c>
      <c r="C39" s="443">
        <f>SUM(C18,C26,C32)</f>
        <v>1444281.1390775112</v>
      </c>
      <c r="D39" s="443">
        <f t="shared" ref="D39:Q39" si="0">SUM(D18,D26,D32)</f>
        <v>1326291.8213144911</v>
      </c>
      <c r="E39" s="443">
        <f t="shared" si="0"/>
        <v>97529.025026000003</v>
      </c>
      <c r="F39" s="443">
        <f t="shared" si="0"/>
        <v>20200.757333999998</v>
      </c>
      <c r="G39" s="443">
        <f t="shared" si="0"/>
        <v>52.005170999999997</v>
      </c>
      <c r="H39" s="443">
        <f t="shared" si="0"/>
        <v>20148.752162000001</v>
      </c>
      <c r="I39" s="443">
        <f t="shared" si="0"/>
        <v>-4080.4425793911169</v>
      </c>
      <c r="J39" s="443">
        <f t="shared" si="0"/>
        <v>-2115.1394593911168</v>
      </c>
      <c r="K39" s="443">
        <f t="shared" si="0"/>
        <v>-1965.3031230000001</v>
      </c>
      <c r="L39" s="443">
        <f t="shared" si="0"/>
        <v>-4110.2971859999998</v>
      </c>
      <c r="M39" s="443">
        <f t="shared" si="0"/>
        <v>-0.354487</v>
      </c>
      <c r="N39" s="443">
        <f t="shared" si="0"/>
        <v>-4109.9426979999998</v>
      </c>
      <c r="O39" s="443">
        <f t="shared" si="0"/>
        <v>0</v>
      </c>
      <c r="P39" s="443">
        <f t="shared" si="0"/>
        <v>1087025.947840794</v>
      </c>
      <c r="Q39" s="443">
        <f t="shared" si="0"/>
        <v>15594.591060999999</v>
      </c>
    </row>
    <row r="40" spans="1:17" ht="15" customHeight="1">
      <c r="A40" s="395"/>
      <c r="B40" s="395"/>
    </row>
    <row r="41" spans="1:17" ht="15" customHeight="1"/>
    <row r="42" spans="1:17" ht="15" customHeight="1"/>
    <row r="43" spans="1:17" ht="15" customHeight="1"/>
    <row r="44" spans="1:17" ht="15" customHeight="1"/>
    <row r="45" spans="1:17" ht="15" customHeight="1"/>
    <row r="46" spans="1:17" ht="15" customHeight="1"/>
    <row r="47" spans="1:17" ht="15" customHeight="1"/>
    <row r="48" spans="1:17" ht="15" customHeight="1"/>
    <row r="49" ht="15" customHeight="1"/>
    <row r="50" ht="15" customHeight="1"/>
    <row r="51" ht="15" customHeight="1"/>
    <row r="52" ht="15" customHeight="1"/>
    <row r="53" ht="15" customHeight="1"/>
  </sheetData>
  <mergeCells count="18">
    <mergeCell ref="M14:M17"/>
    <mergeCell ref="N14:N17"/>
    <mergeCell ref="D14:D17"/>
    <mergeCell ref="E14:E17"/>
    <mergeCell ref="G14:G17"/>
    <mergeCell ref="H14:H17"/>
    <mergeCell ref="J14:J17"/>
    <mergeCell ref="K14:K17"/>
    <mergeCell ref="C4:H6"/>
    <mergeCell ref="I4:N6"/>
    <mergeCell ref="P4:Q6"/>
    <mergeCell ref="C7:E13"/>
    <mergeCell ref="F7:H13"/>
    <mergeCell ref="I7:K13"/>
    <mergeCell ref="L7:N13"/>
    <mergeCell ref="O7:O9"/>
    <mergeCell ref="P7:P9"/>
    <mergeCell ref="Q7:Q9"/>
  </mergeCells>
  <hyperlinks>
    <hyperlink ref="S4" location="Index!A1" display="Index" xr:uid="{00000000-0004-0000-0D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DFD2-CB12-4A5F-B500-A5821B4C543C}">
  <sheetPr>
    <tabColor rgb="FF005AB4"/>
  </sheetPr>
  <dimension ref="A1:Q34"/>
  <sheetViews>
    <sheetView showGridLines="0" workbookViewId="0"/>
  </sheetViews>
  <sheetFormatPr defaultColWidth="9.26953125" defaultRowHeight="12.5"/>
  <cols>
    <col min="1" max="1" width="7.08984375" style="10" customWidth="1"/>
    <col min="2" max="2" width="26.81640625" style="10" customWidth="1"/>
    <col min="3" max="4" width="10" style="10" customWidth="1"/>
    <col min="5" max="5" width="10.08984375" style="10" customWidth="1"/>
    <col min="6" max="6" width="10" style="10" customWidth="1"/>
    <col min="7" max="7" width="12.08984375" style="10" customWidth="1"/>
    <col min="8" max="10" width="11.36328125" style="10" customWidth="1"/>
    <col min="11" max="11" width="9.26953125" style="10"/>
    <col min="12" max="12" width="11.36328125" style="10" customWidth="1"/>
    <col min="13" max="13" width="10" style="10" customWidth="1"/>
    <col min="14" max="14" width="9.26953125" style="10"/>
    <col min="15" max="15" width="4.26953125" style="10" customWidth="1"/>
    <col min="16" max="16" width="7.26953125" style="10" customWidth="1"/>
    <col min="17" max="16384" width="9.26953125" style="10"/>
  </cols>
  <sheetData>
    <row r="1" spans="1:17" s="670" customFormat="1" ht="13">
      <c r="A1" s="650" t="s">
        <v>1252</v>
      </c>
    </row>
    <row r="2" spans="1:17" s="670" customFormat="1" ht="13">
      <c r="A2" s="650"/>
    </row>
    <row r="3" spans="1:17" s="307" customFormat="1" ht="11.5">
      <c r="B3" s="306"/>
    </row>
    <row r="4" spans="1:17" s="307" customFormat="1" ht="11.5">
      <c r="B4" s="306"/>
    </row>
    <row r="5" spans="1:17" s="307" customFormat="1" ht="11.5">
      <c r="A5" s="293"/>
      <c r="B5" s="293"/>
      <c r="C5" s="1243" t="s">
        <v>311</v>
      </c>
      <c r="D5" s="1243"/>
      <c r="E5" s="1243"/>
      <c r="F5" s="1243"/>
      <c r="G5" s="1243"/>
      <c r="H5" s="1243"/>
      <c r="I5" s="1243"/>
      <c r="J5" s="1243"/>
      <c r="K5" s="1243"/>
      <c r="L5" s="1243"/>
      <c r="M5" s="1243"/>
      <c r="N5" s="1243"/>
      <c r="P5" s="1244" t="s">
        <v>282</v>
      </c>
    </row>
    <row r="6" spans="1:17" s="307" customFormat="1" ht="11.5">
      <c r="A6" s="293"/>
      <c r="B6" s="293"/>
      <c r="C6" s="1245" t="s">
        <v>1253</v>
      </c>
      <c r="D6" s="1214"/>
      <c r="E6" s="1214"/>
      <c r="F6" s="1246" t="s">
        <v>1254</v>
      </c>
      <c r="G6" s="1247"/>
      <c r="H6" s="1247"/>
      <c r="I6" s="1247"/>
      <c r="J6" s="1247"/>
      <c r="K6" s="1247"/>
      <c r="L6" s="1247"/>
      <c r="M6" s="1247"/>
      <c r="N6" s="1247"/>
      <c r="P6" s="1244"/>
    </row>
    <row r="7" spans="1:17" s="307" customFormat="1" ht="11.5">
      <c r="A7" s="713"/>
      <c r="B7" s="714"/>
      <c r="C7" s="1248"/>
      <c r="D7" s="1242" t="s">
        <v>1495</v>
      </c>
      <c r="E7" s="1242" t="s">
        <v>1255</v>
      </c>
      <c r="F7" s="1251"/>
      <c r="G7" s="1242" t="s">
        <v>743</v>
      </c>
      <c r="H7" s="1242" t="s">
        <v>1256</v>
      </c>
      <c r="I7" s="1242" t="s">
        <v>1257</v>
      </c>
      <c r="J7" s="1242" t="s">
        <v>1258</v>
      </c>
      <c r="K7" s="1242" t="s">
        <v>1259</v>
      </c>
      <c r="L7" s="1242" t="s">
        <v>1260</v>
      </c>
      <c r="M7" s="1242" t="s">
        <v>1261</v>
      </c>
      <c r="N7" s="1242" t="s">
        <v>363</v>
      </c>
    </row>
    <row r="8" spans="1:17" s="307" customFormat="1" ht="11.5">
      <c r="A8" s="715"/>
      <c r="B8" s="716"/>
      <c r="C8" s="1249"/>
      <c r="D8" s="1242"/>
      <c r="E8" s="1242"/>
      <c r="F8" s="1251"/>
      <c r="G8" s="1242"/>
      <c r="H8" s="1242"/>
      <c r="I8" s="1253"/>
      <c r="J8" s="1242"/>
      <c r="K8" s="1242"/>
      <c r="L8" s="1242"/>
      <c r="M8" s="1242"/>
      <c r="N8" s="1242"/>
    </row>
    <row r="9" spans="1:17" s="307" customFormat="1" ht="11.5">
      <c r="A9" s="717" t="s">
        <v>1536</v>
      </c>
      <c r="B9" s="718"/>
      <c r="C9" s="1250"/>
      <c r="D9" s="1242"/>
      <c r="E9" s="1242"/>
      <c r="F9" s="1252"/>
      <c r="G9" s="1242"/>
      <c r="H9" s="1242"/>
      <c r="I9" s="1253"/>
      <c r="J9" s="1242"/>
      <c r="K9" s="1242"/>
      <c r="L9" s="1242"/>
      <c r="M9" s="1242"/>
      <c r="N9" s="1242"/>
    </row>
    <row r="10" spans="1:17" s="307" customFormat="1" ht="23">
      <c r="A10" s="708" t="s">
        <v>368</v>
      </c>
      <c r="B10" s="709" t="s">
        <v>367</v>
      </c>
      <c r="C10" s="733">
        <v>126527.77299001001</v>
      </c>
      <c r="D10" s="733">
        <v>126527.77299001001</v>
      </c>
      <c r="E10" s="733">
        <v>0</v>
      </c>
      <c r="F10" s="733">
        <v>0</v>
      </c>
      <c r="G10" s="733">
        <v>0</v>
      </c>
      <c r="H10" s="733">
        <v>0</v>
      </c>
      <c r="I10" s="733">
        <v>0</v>
      </c>
      <c r="J10" s="733">
        <v>0</v>
      </c>
      <c r="K10" s="733">
        <v>0</v>
      </c>
      <c r="L10" s="733">
        <v>0</v>
      </c>
      <c r="M10" s="733">
        <v>0</v>
      </c>
      <c r="N10" s="733">
        <v>0</v>
      </c>
      <c r="Q10" s="310"/>
    </row>
    <row r="11" spans="1:17" s="307" customFormat="1" ht="15.75" customHeight="1">
      <c r="A11" s="708" t="s">
        <v>271</v>
      </c>
      <c r="B11" s="397" t="s">
        <v>327</v>
      </c>
      <c r="C11" s="733">
        <v>1141643.12372</v>
      </c>
      <c r="D11" s="733">
        <v>1138882.8347090001</v>
      </c>
      <c r="E11" s="733">
        <v>2760.2890109999998</v>
      </c>
      <c r="F11" s="733">
        <v>19909.043669999999</v>
      </c>
      <c r="G11" s="733">
        <v>15185.978553999999</v>
      </c>
      <c r="H11" s="733">
        <v>1435.092249</v>
      </c>
      <c r="I11" s="733">
        <v>1505.3479239999999</v>
      </c>
      <c r="J11" s="733">
        <v>531.56874500000004</v>
      </c>
      <c r="K11" s="733">
        <v>1004.050572</v>
      </c>
      <c r="L11" s="733">
        <v>0</v>
      </c>
      <c r="M11" s="733">
        <v>247.00562600000001</v>
      </c>
      <c r="N11" s="733">
        <v>19857.038498999998</v>
      </c>
      <c r="Q11" s="310"/>
    </row>
    <row r="12" spans="1:17" s="307" customFormat="1" ht="15.75" customHeight="1">
      <c r="A12" s="710" t="s">
        <v>272</v>
      </c>
      <c r="B12" s="711" t="s">
        <v>1262</v>
      </c>
      <c r="C12" s="366">
        <v>0</v>
      </c>
      <c r="D12" s="366">
        <v>0</v>
      </c>
      <c r="E12" s="366">
        <v>0</v>
      </c>
      <c r="F12" s="366">
        <v>0</v>
      </c>
      <c r="G12" s="366">
        <v>0</v>
      </c>
      <c r="H12" s="366">
        <v>0</v>
      </c>
      <c r="I12" s="366">
        <v>0</v>
      </c>
      <c r="J12" s="366">
        <v>0</v>
      </c>
      <c r="K12" s="366">
        <v>0</v>
      </c>
      <c r="L12" s="366">
        <v>0</v>
      </c>
      <c r="M12" s="366">
        <v>0</v>
      </c>
      <c r="N12" s="366">
        <v>0</v>
      </c>
    </row>
    <row r="13" spans="1:17" s="307" customFormat="1" ht="15.75" customHeight="1">
      <c r="A13" s="710" t="s">
        <v>273</v>
      </c>
      <c r="B13" s="711" t="s">
        <v>1263</v>
      </c>
      <c r="C13" s="366">
        <v>10792.900442</v>
      </c>
      <c r="D13" s="366">
        <v>10792.900442</v>
      </c>
      <c r="E13" s="366">
        <v>0</v>
      </c>
      <c r="F13" s="366">
        <v>0</v>
      </c>
      <c r="G13" s="366">
        <v>0</v>
      </c>
      <c r="H13" s="366">
        <v>0</v>
      </c>
      <c r="I13" s="366">
        <v>0</v>
      </c>
      <c r="J13" s="366">
        <v>0</v>
      </c>
      <c r="K13" s="366">
        <v>0</v>
      </c>
      <c r="L13" s="366">
        <v>0</v>
      </c>
      <c r="M13" s="366">
        <v>0</v>
      </c>
      <c r="N13" s="366">
        <v>0</v>
      </c>
    </row>
    <row r="14" spans="1:17" s="307" customFormat="1" ht="15.75" customHeight="1">
      <c r="A14" s="710" t="s">
        <v>274</v>
      </c>
      <c r="B14" s="711" t="s">
        <v>1264</v>
      </c>
      <c r="C14" s="366">
        <v>211.999101</v>
      </c>
      <c r="D14" s="366">
        <v>211.999101</v>
      </c>
      <c r="E14" s="366">
        <v>0</v>
      </c>
      <c r="F14" s="366">
        <v>0</v>
      </c>
      <c r="G14" s="366">
        <v>0</v>
      </c>
      <c r="H14" s="366">
        <v>0</v>
      </c>
      <c r="I14" s="366">
        <v>0</v>
      </c>
      <c r="J14" s="366">
        <v>0</v>
      </c>
      <c r="K14" s="366">
        <v>0</v>
      </c>
      <c r="L14" s="366">
        <v>0</v>
      </c>
      <c r="M14" s="366">
        <v>0</v>
      </c>
      <c r="N14" s="366">
        <v>0</v>
      </c>
    </row>
    <row r="15" spans="1:17" s="307" customFormat="1" ht="15.75" customHeight="1">
      <c r="A15" s="710" t="s">
        <v>275</v>
      </c>
      <c r="B15" s="711" t="s">
        <v>1265</v>
      </c>
      <c r="C15" s="366">
        <v>41617.171086000002</v>
      </c>
      <c r="D15" s="366">
        <v>41617.137540999996</v>
      </c>
      <c r="E15" s="366">
        <v>3.3544999999999998E-2</v>
      </c>
      <c r="F15" s="366">
        <v>127.992859</v>
      </c>
      <c r="G15" s="366">
        <v>127.992859</v>
      </c>
      <c r="H15" s="366">
        <v>0</v>
      </c>
      <c r="I15" s="366">
        <v>0</v>
      </c>
      <c r="J15" s="366">
        <v>0</v>
      </c>
      <c r="K15" s="366">
        <v>0</v>
      </c>
      <c r="L15" s="366">
        <v>0</v>
      </c>
      <c r="M15" s="366">
        <v>0</v>
      </c>
      <c r="N15" s="366">
        <v>127.992859</v>
      </c>
    </row>
    <row r="16" spans="1:17" s="307" customFormat="1" ht="15.75" customHeight="1">
      <c r="A16" s="710" t="s">
        <v>276</v>
      </c>
      <c r="B16" s="711" t="s">
        <v>1266</v>
      </c>
      <c r="C16" s="366">
        <v>485932.038367</v>
      </c>
      <c r="D16" s="366">
        <v>485454.27266999998</v>
      </c>
      <c r="E16" s="366">
        <v>477.76569699999999</v>
      </c>
      <c r="F16" s="366">
        <v>11253.085401</v>
      </c>
      <c r="G16" s="366">
        <v>8602.4868370000004</v>
      </c>
      <c r="H16" s="366">
        <v>785.17255999999998</v>
      </c>
      <c r="I16" s="366">
        <v>749.44463299999995</v>
      </c>
      <c r="J16" s="366">
        <v>227.54469900000001</v>
      </c>
      <c r="K16" s="366">
        <v>888.43667200000004</v>
      </c>
      <c r="L16" s="366">
        <v>0</v>
      </c>
      <c r="M16" s="366">
        <v>0</v>
      </c>
      <c r="N16" s="366">
        <v>11253.034555</v>
      </c>
    </row>
    <row r="17" spans="1:14" s="307" customFormat="1" ht="15.75" customHeight="1">
      <c r="A17" s="710" t="s">
        <v>277</v>
      </c>
      <c r="B17" s="711" t="s">
        <v>1267</v>
      </c>
      <c r="C17" s="366">
        <v>223455.02482600001</v>
      </c>
      <c r="D17" s="366">
        <v>222978.168607</v>
      </c>
      <c r="E17" s="366">
        <v>476.85621900000001</v>
      </c>
      <c r="F17" s="366">
        <v>10704.373968</v>
      </c>
      <c r="G17" s="366">
        <v>8500.6134320000001</v>
      </c>
      <c r="H17" s="366">
        <v>341.34249799999998</v>
      </c>
      <c r="I17" s="366">
        <v>746.88095299999998</v>
      </c>
      <c r="J17" s="366">
        <v>227.134354</v>
      </c>
      <c r="K17" s="366">
        <v>888.40273100000002</v>
      </c>
      <c r="L17" s="366">
        <v>0</v>
      </c>
      <c r="M17" s="366">
        <v>0</v>
      </c>
      <c r="N17" s="366">
        <v>10704.357427999999</v>
      </c>
    </row>
    <row r="18" spans="1:14" s="307" customFormat="1" ht="15.75" customHeight="1">
      <c r="A18" s="710" t="s">
        <v>278</v>
      </c>
      <c r="B18" s="711" t="s">
        <v>1268</v>
      </c>
      <c r="C18" s="366">
        <v>603089.01472400001</v>
      </c>
      <c r="D18" s="366">
        <v>600806.52495500003</v>
      </c>
      <c r="E18" s="366">
        <v>2282.4897689999998</v>
      </c>
      <c r="F18" s="366">
        <v>8527.9654100000007</v>
      </c>
      <c r="G18" s="366">
        <v>6455.4988579999999</v>
      </c>
      <c r="H18" s="366">
        <v>649.91968899999995</v>
      </c>
      <c r="I18" s="366">
        <v>755.90329099999997</v>
      </c>
      <c r="J18" s="366">
        <v>304.024046</v>
      </c>
      <c r="K18" s="366">
        <v>115.6139</v>
      </c>
      <c r="L18" s="366">
        <v>0</v>
      </c>
      <c r="M18" s="366">
        <v>247.00562600000001</v>
      </c>
      <c r="N18" s="366">
        <v>8476.0110850000001</v>
      </c>
    </row>
    <row r="19" spans="1:14" s="307" customFormat="1" ht="15.75" customHeight="1">
      <c r="A19" s="708" t="s">
        <v>279</v>
      </c>
      <c r="B19" s="397" t="s">
        <v>335</v>
      </c>
      <c r="C19" s="733">
        <v>150027.2210675111</v>
      </c>
      <c r="D19" s="733">
        <v>150027.2210675111</v>
      </c>
      <c r="E19" s="733">
        <v>0</v>
      </c>
      <c r="F19" s="733">
        <v>0</v>
      </c>
      <c r="G19" s="733">
        <v>0</v>
      </c>
      <c r="H19" s="733">
        <v>0</v>
      </c>
      <c r="I19" s="733">
        <v>0</v>
      </c>
      <c r="J19" s="733">
        <v>0</v>
      </c>
      <c r="K19" s="733">
        <v>0</v>
      </c>
      <c r="L19" s="733">
        <v>0</v>
      </c>
      <c r="M19" s="733">
        <v>0</v>
      </c>
      <c r="N19" s="733">
        <v>0</v>
      </c>
    </row>
    <row r="20" spans="1:14" s="307" customFormat="1" ht="15.75" customHeight="1">
      <c r="A20" s="710" t="s">
        <v>280</v>
      </c>
      <c r="B20" s="711" t="s">
        <v>1262</v>
      </c>
      <c r="C20" s="366">
        <v>128180.26094545958</v>
      </c>
      <c r="D20" s="366">
        <v>128180.26094545958</v>
      </c>
      <c r="E20" s="366">
        <v>0</v>
      </c>
      <c r="F20" s="366">
        <v>0</v>
      </c>
      <c r="G20" s="366">
        <v>0</v>
      </c>
      <c r="H20" s="366">
        <v>0</v>
      </c>
      <c r="I20" s="366">
        <v>0</v>
      </c>
      <c r="J20" s="366">
        <v>0</v>
      </c>
      <c r="K20" s="366">
        <v>0</v>
      </c>
      <c r="L20" s="366">
        <v>0</v>
      </c>
      <c r="M20" s="366">
        <v>0</v>
      </c>
      <c r="N20" s="366">
        <v>0</v>
      </c>
    </row>
    <row r="21" spans="1:14" s="307" customFormat="1" ht="15.75" customHeight="1">
      <c r="A21" s="710" t="s">
        <v>694</v>
      </c>
      <c r="B21" s="711" t="s">
        <v>1263</v>
      </c>
      <c r="C21" s="366">
        <v>11193.373270031536</v>
      </c>
      <c r="D21" s="366">
        <v>11193.373270031536</v>
      </c>
      <c r="E21" s="366">
        <v>0</v>
      </c>
      <c r="F21" s="366">
        <v>0</v>
      </c>
      <c r="G21" s="366">
        <v>0</v>
      </c>
      <c r="H21" s="366">
        <v>0</v>
      </c>
      <c r="I21" s="366">
        <v>0</v>
      </c>
      <c r="J21" s="366">
        <v>0</v>
      </c>
      <c r="K21" s="366">
        <v>0</v>
      </c>
      <c r="L21" s="366">
        <v>0</v>
      </c>
      <c r="M21" s="366">
        <v>0</v>
      </c>
      <c r="N21" s="366">
        <v>0</v>
      </c>
    </row>
    <row r="22" spans="1:14" s="307" customFormat="1" ht="15.75" customHeight="1">
      <c r="A22" s="710" t="s">
        <v>695</v>
      </c>
      <c r="B22" s="711" t="s">
        <v>1264</v>
      </c>
      <c r="C22" s="366">
        <v>7131.5240599999997</v>
      </c>
      <c r="D22" s="366">
        <v>7131.5240599999997</v>
      </c>
      <c r="E22" s="366">
        <v>0</v>
      </c>
      <c r="F22" s="366">
        <v>0</v>
      </c>
      <c r="G22" s="366">
        <v>0</v>
      </c>
      <c r="H22" s="366">
        <v>0</v>
      </c>
      <c r="I22" s="366">
        <v>0</v>
      </c>
      <c r="J22" s="366">
        <v>0</v>
      </c>
      <c r="K22" s="366">
        <v>0</v>
      </c>
      <c r="L22" s="366">
        <v>0</v>
      </c>
      <c r="M22" s="366">
        <v>0</v>
      </c>
      <c r="N22" s="366">
        <v>0</v>
      </c>
    </row>
    <row r="23" spans="1:14" s="307" customFormat="1" ht="15.75" customHeight="1">
      <c r="A23" s="710" t="s">
        <v>696</v>
      </c>
      <c r="B23" s="711" t="s">
        <v>1265</v>
      </c>
      <c r="C23" s="366">
        <v>56.395207999999997</v>
      </c>
      <c r="D23" s="366">
        <v>56.395207999999997</v>
      </c>
      <c r="E23" s="366">
        <v>0</v>
      </c>
      <c r="F23" s="366">
        <v>0</v>
      </c>
      <c r="G23" s="366">
        <v>0</v>
      </c>
      <c r="H23" s="366">
        <v>0</v>
      </c>
      <c r="I23" s="366">
        <v>0</v>
      </c>
      <c r="J23" s="366">
        <v>0</v>
      </c>
      <c r="K23" s="366">
        <v>0</v>
      </c>
      <c r="L23" s="366">
        <v>0</v>
      </c>
      <c r="M23" s="366">
        <v>0</v>
      </c>
      <c r="N23" s="366">
        <v>0</v>
      </c>
    </row>
    <row r="24" spans="1:14" s="307" customFormat="1" ht="15.75" customHeight="1">
      <c r="A24" s="710" t="s">
        <v>715</v>
      </c>
      <c r="B24" s="711" t="s">
        <v>1266</v>
      </c>
      <c r="C24" s="366">
        <v>3465.66758402</v>
      </c>
      <c r="D24" s="366">
        <v>3465.66758402</v>
      </c>
      <c r="E24" s="366">
        <v>0</v>
      </c>
      <c r="F24" s="366">
        <v>0</v>
      </c>
      <c r="G24" s="366">
        <v>0</v>
      </c>
      <c r="H24" s="366">
        <v>0</v>
      </c>
      <c r="I24" s="366">
        <v>0</v>
      </c>
      <c r="J24" s="366">
        <v>0</v>
      </c>
      <c r="K24" s="366">
        <v>0</v>
      </c>
      <c r="L24" s="366">
        <v>0</v>
      </c>
      <c r="M24" s="366">
        <v>0</v>
      </c>
      <c r="N24" s="366">
        <v>0</v>
      </c>
    </row>
    <row r="25" spans="1:14" s="307" customFormat="1" ht="15.75" customHeight="1">
      <c r="A25" s="708" t="s">
        <v>716</v>
      </c>
      <c r="B25" s="397" t="s">
        <v>336</v>
      </c>
      <c r="C25" s="733">
        <v>152610.79428999999</v>
      </c>
      <c r="D25" s="372"/>
      <c r="E25" s="372"/>
      <c r="F25" s="733">
        <v>291.71366399999999</v>
      </c>
      <c r="G25" s="372"/>
      <c r="H25" s="372"/>
      <c r="I25" s="372"/>
      <c r="J25" s="372"/>
      <c r="K25" s="372"/>
      <c r="L25" s="372"/>
      <c r="M25" s="372"/>
      <c r="N25" s="733">
        <v>291.71366399999999</v>
      </c>
    </row>
    <row r="26" spans="1:14" s="307" customFormat="1" ht="15.75" customHeight="1">
      <c r="A26" s="710" t="s">
        <v>733</v>
      </c>
      <c r="B26" s="711" t="s">
        <v>1262</v>
      </c>
      <c r="C26" s="366">
        <v>0</v>
      </c>
      <c r="D26" s="372"/>
      <c r="E26" s="372"/>
      <c r="F26" s="366">
        <v>0</v>
      </c>
      <c r="G26" s="372"/>
      <c r="H26" s="372"/>
      <c r="I26" s="372"/>
      <c r="J26" s="372"/>
      <c r="K26" s="372"/>
      <c r="L26" s="372"/>
      <c r="M26" s="372"/>
      <c r="N26" s="366">
        <v>0</v>
      </c>
    </row>
    <row r="27" spans="1:14" s="307" customFormat="1" ht="15.75" customHeight="1">
      <c r="A27" s="710" t="s">
        <v>735</v>
      </c>
      <c r="B27" s="711" t="s">
        <v>1263</v>
      </c>
      <c r="C27" s="366">
        <v>2624.4243959999999</v>
      </c>
      <c r="D27" s="372"/>
      <c r="E27" s="372"/>
      <c r="F27" s="366">
        <v>0</v>
      </c>
      <c r="G27" s="372"/>
      <c r="H27" s="372"/>
      <c r="I27" s="372"/>
      <c r="J27" s="372"/>
      <c r="K27" s="372"/>
      <c r="L27" s="372"/>
      <c r="M27" s="372"/>
      <c r="N27" s="366">
        <v>0</v>
      </c>
    </row>
    <row r="28" spans="1:14" s="307" customFormat="1" ht="15.75" customHeight="1">
      <c r="A28" s="710" t="s">
        <v>737</v>
      </c>
      <c r="B28" s="711" t="s">
        <v>1264</v>
      </c>
      <c r="C28" s="366">
        <v>2.397221</v>
      </c>
      <c r="D28" s="372"/>
      <c r="E28" s="372"/>
      <c r="F28" s="366">
        <v>0</v>
      </c>
      <c r="G28" s="372"/>
      <c r="H28" s="372"/>
      <c r="I28" s="372"/>
      <c r="J28" s="372"/>
      <c r="K28" s="372"/>
      <c r="L28" s="372"/>
      <c r="M28" s="372"/>
      <c r="N28" s="366">
        <v>0</v>
      </c>
    </row>
    <row r="29" spans="1:14" s="307" customFormat="1" ht="15.75" customHeight="1">
      <c r="A29" s="710" t="s">
        <v>739</v>
      </c>
      <c r="B29" s="711" t="s">
        <v>1265</v>
      </c>
      <c r="C29" s="366">
        <v>4795.9710649999997</v>
      </c>
      <c r="D29" s="372"/>
      <c r="E29" s="372"/>
      <c r="F29" s="366">
        <v>0</v>
      </c>
      <c r="G29" s="372"/>
      <c r="H29" s="372"/>
      <c r="I29" s="372"/>
      <c r="J29" s="372"/>
      <c r="K29" s="372"/>
      <c r="L29" s="372"/>
      <c r="M29" s="372"/>
      <c r="N29" s="366">
        <v>0</v>
      </c>
    </row>
    <row r="30" spans="1:14" s="307" customFormat="1" ht="15.75" customHeight="1">
      <c r="A30" s="710" t="s">
        <v>741</v>
      </c>
      <c r="B30" s="711" t="s">
        <v>1266</v>
      </c>
      <c r="C30" s="366">
        <v>107229.292139</v>
      </c>
      <c r="D30" s="372"/>
      <c r="E30" s="372"/>
      <c r="F30" s="366">
        <v>172.68916899999999</v>
      </c>
      <c r="G30" s="372"/>
      <c r="H30" s="372"/>
      <c r="I30" s="372"/>
      <c r="J30" s="372"/>
      <c r="K30" s="372"/>
      <c r="L30" s="372"/>
      <c r="M30" s="372"/>
      <c r="N30" s="366">
        <v>172.68916899999999</v>
      </c>
    </row>
    <row r="31" spans="1:14" s="307" customFormat="1" ht="15.75" customHeight="1">
      <c r="A31" s="719" t="s">
        <v>1269</v>
      </c>
      <c r="B31" s="720" t="s">
        <v>1268</v>
      </c>
      <c r="C31" s="366">
        <v>37958.709469000001</v>
      </c>
      <c r="D31" s="581"/>
      <c r="E31" s="581"/>
      <c r="F31" s="366">
        <v>119.024495</v>
      </c>
      <c r="G31" s="581"/>
      <c r="H31" s="581"/>
      <c r="I31" s="581"/>
      <c r="J31" s="581"/>
      <c r="K31" s="581"/>
      <c r="L31" s="581"/>
      <c r="M31" s="581"/>
      <c r="N31" s="366">
        <v>119.024495</v>
      </c>
    </row>
    <row r="32" spans="1:14" s="315" customFormat="1" ht="15.75" customHeight="1">
      <c r="A32" s="721" t="s">
        <v>1270</v>
      </c>
      <c r="B32" s="394" t="s">
        <v>79</v>
      </c>
      <c r="C32" s="443">
        <f>SUM(C10,C11,C19,C25)</f>
        <v>1570808.9120675209</v>
      </c>
      <c r="D32" s="443">
        <f t="shared" ref="D32:N32" si="0">SUM(D10,D11,D19,D25)</f>
        <v>1415437.8287665211</v>
      </c>
      <c r="E32" s="443">
        <f t="shared" si="0"/>
        <v>2760.2890109999998</v>
      </c>
      <c r="F32" s="443">
        <f t="shared" si="0"/>
        <v>20200.757333999998</v>
      </c>
      <c r="G32" s="443">
        <f t="shared" si="0"/>
        <v>15185.978553999999</v>
      </c>
      <c r="H32" s="443">
        <f t="shared" si="0"/>
        <v>1435.092249</v>
      </c>
      <c r="I32" s="443">
        <f t="shared" si="0"/>
        <v>1505.3479239999999</v>
      </c>
      <c r="J32" s="443">
        <f t="shared" si="0"/>
        <v>531.56874500000004</v>
      </c>
      <c r="K32" s="443">
        <f t="shared" si="0"/>
        <v>1004.050572</v>
      </c>
      <c r="L32" s="443">
        <f t="shared" si="0"/>
        <v>0</v>
      </c>
      <c r="M32" s="443">
        <f t="shared" si="0"/>
        <v>247.00562600000001</v>
      </c>
      <c r="N32" s="443">
        <f t="shared" si="0"/>
        <v>20148.752162999997</v>
      </c>
    </row>
    <row r="33" spans="16:16" s="307" customFormat="1" ht="11.5"/>
    <row r="34" spans="16:16" s="307" customFormat="1" ht="11.5">
      <c r="P34" s="712"/>
    </row>
  </sheetData>
  <mergeCells count="16">
    <mergeCell ref="N7:N9"/>
    <mergeCell ref="C5:N5"/>
    <mergeCell ref="P5:P6"/>
    <mergeCell ref="C6:E6"/>
    <mergeCell ref="F6:N6"/>
    <mergeCell ref="C7:C9"/>
    <mergeCell ref="D7:D9"/>
    <mergeCell ref="E7:E9"/>
    <mergeCell ref="F7:F9"/>
    <mergeCell ref="G7:G9"/>
    <mergeCell ref="H7:H9"/>
    <mergeCell ref="I7:I9"/>
    <mergeCell ref="J7:J9"/>
    <mergeCell ref="K7:K9"/>
    <mergeCell ref="L7:L9"/>
    <mergeCell ref="M7:M9"/>
  </mergeCells>
  <hyperlinks>
    <hyperlink ref="P5" location="Index!A1" display="Index" xr:uid="{8F6DD914-6028-4D6C-BCF1-0D7681E73ED3}"/>
  </hyperlinks>
  <pageMargins left="0.7" right="0.7" top="0.75" bottom="0.75" header="0.3" footer="0.3"/>
  <ignoredErrors>
    <ignoredError sqref="A10:A32"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AB4"/>
  </sheetPr>
  <dimension ref="A1:M25"/>
  <sheetViews>
    <sheetView showGridLines="0" zoomScaleNormal="100" workbookViewId="0"/>
  </sheetViews>
  <sheetFormatPr defaultColWidth="9.26953125" defaultRowHeight="12.5"/>
  <cols>
    <col min="1" max="1" width="5" style="10" customWidth="1"/>
    <col min="2" max="2" width="31" style="10" customWidth="1"/>
    <col min="3" max="3" width="13.7265625" style="10" customWidth="1"/>
    <col min="4" max="4" width="11.36328125" style="10" customWidth="1"/>
    <col min="5" max="6" width="13.7265625" style="10" customWidth="1"/>
    <col min="7" max="8" width="15.36328125" style="10" customWidth="1"/>
    <col min="9" max="9" width="11.36328125" style="10" customWidth="1"/>
    <col min="10" max="10" width="17.7265625" style="10" customWidth="1"/>
    <col min="11" max="11" width="3.08984375" style="10" customWidth="1"/>
    <col min="12" max="16384" width="9.26953125" style="10"/>
  </cols>
  <sheetData>
    <row r="1" spans="1:13" ht="13">
      <c r="A1" s="14" t="s">
        <v>356</v>
      </c>
    </row>
    <row r="2" spans="1:13" s="307" customFormat="1" ht="11.5">
      <c r="B2" s="306"/>
    </row>
    <row r="3" spans="1:13" s="307" customFormat="1" ht="11.5">
      <c r="A3" s="308"/>
      <c r="B3" s="308"/>
      <c r="C3" s="308" t="s">
        <v>44</v>
      </c>
      <c r="D3" s="308" t="s">
        <v>45</v>
      </c>
      <c r="E3" s="308" t="s">
        <v>46</v>
      </c>
      <c r="F3" s="308" t="s">
        <v>84</v>
      </c>
      <c r="G3" s="308" t="s">
        <v>85</v>
      </c>
      <c r="H3" s="308" t="s">
        <v>294</v>
      </c>
      <c r="I3" s="308" t="s">
        <v>260</v>
      </c>
      <c r="J3" s="308" t="s">
        <v>290</v>
      </c>
    </row>
    <row r="4" spans="1:13" s="307" customFormat="1" ht="15.75" customHeight="1">
      <c r="A4" s="293"/>
      <c r="B4" s="293"/>
      <c r="C4" s="1225" t="s">
        <v>357</v>
      </c>
      <c r="D4" s="1143"/>
      <c r="E4" s="1143"/>
      <c r="F4" s="1143"/>
      <c r="G4" s="1263" t="s">
        <v>358</v>
      </c>
      <c r="H4" s="1263"/>
      <c r="I4" s="1143" t="s">
        <v>366</v>
      </c>
      <c r="J4" s="1143"/>
      <c r="L4" s="89" t="s">
        <v>282</v>
      </c>
    </row>
    <row r="5" spans="1:13" s="307" customFormat="1" ht="15.75" customHeight="1">
      <c r="A5" s="293"/>
      <c r="B5" s="293"/>
      <c r="C5" s="1225"/>
      <c r="D5" s="1143"/>
      <c r="E5" s="1143"/>
      <c r="F5" s="1143"/>
      <c r="G5" s="1263"/>
      <c r="H5" s="1263"/>
      <c r="I5" s="1143"/>
      <c r="J5" s="1143"/>
      <c r="L5" s="387"/>
    </row>
    <row r="6" spans="1:13" s="307" customFormat="1" ht="15.75" customHeight="1">
      <c r="A6" s="295"/>
      <c r="B6" s="295"/>
      <c r="C6" s="1225"/>
      <c r="D6" s="1143"/>
      <c r="E6" s="1143"/>
      <c r="F6" s="1143"/>
      <c r="G6" s="1263"/>
      <c r="H6" s="1263"/>
      <c r="I6" s="1143"/>
      <c r="J6" s="1143"/>
    </row>
    <row r="7" spans="1:13" s="307" customFormat="1" ht="15.75" customHeight="1">
      <c r="A7" s="1254" t="s">
        <v>1536</v>
      </c>
      <c r="B7" s="1255"/>
      <c r="C7" s="1260" t="s">
        <v>359</v>
      </c>
      <c r="D7" s="1261" t="s">
        <v>360</v>
      </c>
      <c r="E7" s="1262"/>
      <c r="F7" s="1262"/>
      <c r="G7" s="1253" t="s">
        <v>361</v>
      </c>
      <c r="H7" s="1253" t="s">
        <v>320</v>
      </c>
      <c r="I7" s="435"/>
      <c r="J7" s="1208" t="s">
        <v>362</v>
      </c>
    </row>
    <row r="8" spans="1:13" s="307" customFormat="1" ht="15.75" customHeight="1">
      <c r="A8" s="1254"/>
      <c r="B8" s="1255"/>
      <c r="C8" s="1248"/>
      <c r="D8" s="435"/>
      <c r="E8" s="1263" t="s">
        <v>363</v>
      </c>
      <c r="F8" s="1204" t="s">
        <v>364</v>
      </c>
      <c r="G8" s="1253"/>
      <c r="H8" s="1253"/>
      <c r="I8" s="435"/>
      <c r="J8" s="1225"/>
    </row>
    <row r="9" spans="1:13" s="307" customFormat="1" ht="15.75" customHeight="1">
      <c r="A9" s="1254"/>
      <c r="B9" s="1255"/>
      <c r="C9" s="1248"/>
      <c r="D9" s="435"/>
      <c r="E9" s="1263"/>
      <c r="F9" s="1204"/>
      <c r="G9" s="1253"/>
      <c r="H9" s="1253"/>
      <c r="I9" s="435"/>
      <c r="J9" s="1225"/>
    </row>
    <row r="10" spans="1:13" s="307" customFormat="1" ht="15.75" customHeight="1">
      <c r="A10" s="1254"/>
      <c r="B10" s="1255"/>
      <c r="C10" s="1248"/>
      <c r="D10" s="435"/>
      <c r="E10" s="1263"/>
      <c r="F10" s="1204"/>
      <c r="G10" s="1253"/>
      <c r="H10" s="1253"/>
      <c r="I10" s="435"/>
      <c r="J10" s="1225"/>
    </row>
    <row r="11" spans="1:13" s="307" customFormat="1" ht="15.75" customHeight="1">
      <c r="A11" s="1256"/>
      <c r="B11" s="1257"/>
      <c r="C11" s="1249"/>
      <c r="D11" s="1264"/>
      <c r="E11" s="1263"/>
      <c r="F11" s="1204"/>
      <c r="G11" s="1253"/>
      <c r="H11" s="1253"/>
      <c r="I11" s="1266"/>
      <c r="J11" s="1225"/>
    </row>
    <row r="12" spans="1:13" s="307" customFormat="1" ht="15.75" customHeight="1">
      <c r="A12" s="1258"/>
      <c r="B12" s="1259"/>
      <c r="C12" s="1250"/>
      <c r="D12" s="1265"/>
      <c r="E12" s="1263"/>
      <c r="F12" s="1204"/>
      <c r="G12" s="1253"/>
      <c r="H12" s="1253"/>
      <c r="I12" s="1267"/>
      <c r="J12" s="1209"/>
    </row>
    <row r="13" spans="1:13" s="315" customFormat="1" ht="23">
      <c r="A13" s="445" t="s">
        <v>368</v>
      </c>
      <c r="B13" s="446" t="s">
        <v>367</v>
      </c>
      <c r="C13" s="316">
        <v>0</v>
      </c>
      <c r="D13" s="316">
        <v>0</v>
      </c>
      <c r="E13" s="316">
        <v>0</v>
      </c>
      <c r="F13" s="316">
        <v>0</v>
      </c>
      <c r="G13" s="316">
        <v>0</v>
      </c>
      <c r="H13" s="316">
        <v>0</v>
      </c>
      <c r="I13" s="316">
        <v>0</v>
      </c>
      <c r="J13" s="316">
        <v>0</v>
      </c>
      <c r="M13" s="316"/>
    </row>
    <row r="14" spans="1:13" s="315" customFormat="1" ht="15.75" customHeight="1">
      <c r="A14" s="445" t="s">
        <v>271</v>
      </c>
      <c r="B14" s="389" t="s">
        <v>327</v>
      </c>
      <c r="C14" s="316">
        <v>21289</v>
      </c>
      <c r="D14" s="316">
        <v>6532</v>
      </c>
      <c r="E14" s="316">
        <v>6532</v>
      </c>
      <c r="F14" s="316">
        <v>6532</v>
      </c>
      <c r="G14" s="316">
        <v>-492</v>
      </c>
      <c r="H14" s="316">
        <v>-986</v>
      </c>
      <c r="I14" s="316">
        <v>22927.838983000001</v>
      </c>
      <c r="J14" s="316">
        <v>5471.2719289999995</v>
      </c>
      <c r="M14" s="316"/>
    </row>
    <row r="15" spans="1:13" s="315" customFormat="1" ht="15.75" customHeight="1">
      <c r="A15" s="447" t="s">
        <v>272</v>
      </c>
      <c r="B15" s="391" t="s">
        <v>328</v>
      </c>
      <c r="C15" s="316">
        <v>0</v>
      </c>
      <c r="D15" s="316">
        <v>0</v>
      </c>
      <c r="E15" s="316">
        <v>0</v>
      </c>
      <c r="F15" s="316">
        <v>0</v>
      </c>
      <c r="G15" s="316">
        <v>0</v>
      </c>
      <c r="H15" s="316">
        <v>0</v>
      </c>
      <c r="I15" s="316">
        <v>0</v>
      </c>
      <c r="J15" s="316">
        <v>0</v>
      </c>
    </row>
    <row r="16" spans="1:13" s="315" customFormat="1" ht="15.75" customHeight="1">
      <c r="A16" s="447" t="s">
        <v>273</v>
      </c>
      <c r="B16" s="391" t="s">
        <v>329</v>
      </c>
      <c r="C16" s="316">
        <v>0</v>
      </c>
      <c r="D16" s="316">
        <v>0</v>
      </c>
      <c r="E16" s="316">
        <v>0</v>
      </c>
      <c r="F16" s="316">
        <v>0</v>
      </c>
      <c r="G16" s="316">
        <v>0</v>
      </c>
      <c r="H16" s="316">
        <v>0</v>
      </c>
      <c r="I16" s="316">
        <v>0</v>
      </c>
      <c r="J16" s="316">
        <v>0</v>
      </c>
    </row>
    <row r="17" spans="1:12" s="315" customFormat="1" ht="15.75" customHeight="1">
      <c r="A17" s="447" t="s">
        <v>274</v>
      </c>
      <c r="B17" s="391" t="s">
        <v>330</v>
      </c>
      <c r="C17" s="316">
        <v>0</v>
      </c>
      <c r="D17" s="316">
        <v>0</v>
      </c>
      <c r="E17" s="316">
        <v>0</v>
      </c>
      <c r="F17" s="316">
        <v>0</v>
      </c>
      <c r="G17" s="316">
        <v>0</v>
      </c>
      <c r="H17" s="316">
        <v>0</v>
      </c>
      <c r="I17" s="316">
        <v>0</v>
      </c>
      <c r="J17" s="316">
        <v>0</v>
      </c>
    </row>
    <row r="18" spans="1:12" s="315" customFormat="1" ht="15.75" customHeight="1">
      <c r="A18" s="447" t="s">
        <v>275</v>
      </c>
      <c r="B18" s="391" t="s">
        <v>331</v>
      </c>
      <c r="C18" s="316">
        <v>817.27290100000005</v>
      </c>
      <c r="D18" s="316">
        <v>71.777242000000001</v>
      </c>
      <c r="E18" s="316">
        <v>71.777242000000001</v>
      </c>
      <c r="F18" s="316">
        <v>71.777242000000001</v>
      </c>
      <c r="G18" s="316">
        <v>-6.2909490000000003</v>
      </c>
      <c r="H18" s="316">
        <v>-5.0565129999999998</v>
      </c>
      <c r="I18" s="316">
        <v>810.65962200000001</v>
      </c>
      <c r="J18" s="316">
        <v>66.720729000000006</v>
      </c>
    </row>
    <row r="19" spans="1:12" s="315" customFormat="1" ht="15.75" customHeight="1">
      <c r="A19" s="447" t="s">
        <v>276</v>
      </c>
      <c r="B19" s="391" t="s">
        <v>332</v>
      </c>
      <c r="C19" s="316">
        <v>15856.807704999999</v>
      </c>
      <c r="D19" s="316">
        <v>2587.1494309999998</v>
      </c>
      <c r="E19" s="316">
        <v>2587.1494309999998</v>
      </c>
      <c r="F19" s="316">
        <v>2587.1494309999998</v>
      </c>
      <c r="G19" s="316">
        <v>-429.57374299999998</v>
      </c>
      <c r="H19" s="316">
        <v>-514.16159800000003</v>
      </c>
      <c r="I19" s="316">
        <v>17500.221795000001</v>
      </c>
      <c r="J19" s="316">
        <v>2005.876544</v>
      </c>
    </row>
    <row r="20" spans="1:12" s="315" customFormat="1" ht="15.75" customHeight="1">
      <c r="A20" s="447" t="s">
        <v>277</v>
      </c>
      <c r="B20" s="391" t="s">
        <v>337</v>
      </c>
      <c r="C20" s="316">
        <v>4614.9193939999996</v>
      </c>
      <c r="D20" s="316">
        <v>3873.0733270000001</v>
      </c>
      <c r="E20" s="316">
        <v>3873.0733270000001</v>
      </c>
      <c r="F20" s="316">
        <v>3873.0733270000001</v>
      </c>
      <c r="G20" s="316">
        <v>-56.135308000000002</v>
      </c>
      <c r="H20" s="316">
        <v>-466.78188899999998</v>
      </c>
      <c r="I20" s="316">
        <v>4616.957566</v>
      </c>
      <c r="J20" s="316">
        <v>3398.6746560000001</v>
      </c>
    </row>
    <row r="21" spans="1:12" s="315" customFormat="1" ht="15.75" customHeight="1">
      <c r="A21" s="445" t="s">
        <v>278</v>
      </c>
      <c r="B21" s="389" t="s">
        <v>335</v>
      </c>
      <c r="C21" s="316">
        <v>0</v>
      </c>
      <c r="D21" s="316">
        <v>0</v>
      </c>
      <c r="E21" s="316">
        <v>0</v>
      </c>
      <c r="F21" s="316">
        <v>0</v>
      </c>
      <c r="G21" s="316">
        <v>0</v>
      </c>
      <c r="H21" s="316">
        <v>0</v>
      </c>
      <c r="I21" s="316">
        <v>0</v>
      </c>
      <c r="J21" s="316">
        <v>0</v>
      </c>
    </row>
    <row r="22" spans="1:12" s="315" customFormat="1" ht="15.75" customHeight="1">
      <c r="A22" s="448" t="s">
        <v>279</v>
      </c>
      <c r="B22" s="449" t="s">
        <v>365</v>
      </c>
      <c r="C22" s="316">
        <v>0</v>
      </c>
      <c r="D22" s="316">
        <v>0</v>
      </c>
      <c r="E22" s="316">
        <v>0</v>
      </c>
      <c r="F22" s="316">
        <v>0</v>
      </c>
      <c r="G22" s="316">
        <v>0</v>
      </c>
      <c r="H22" s="316">
        <v>0</v>
      </c>
      <c r="I22" s="316">
        <v>0</v>
      </c>
      <c r="J22" s="316">
        <v>0</v>
      </c>
    </row>
    <row r="23" spans="1:12" s="315" customFormat="1" ht="15.75" customHeight="1">
      <c r="A23" s="450" t="s">
        <v>280</v>
      </c>
      <c r="B23" s="394" t="s">
        <v>79</v>
      </c>
      <c r="C23" s="443">
        <f>SUM(C13,C14,C21,C22)</f>
        <v>21289</v>
      </c>
      <c r="D23" s="443">
        <f t="shared" ref="D23:J23" si="0">SUM(D13,D14,D21,D22)</f>
        <v>6532</v>
      </c>
      <c r="E23" s="443">
        <f t="shared" si="0"/>
        <v>6532</v>
      </c>
      <c r="F23" s="443">
        <f t="shared" si="0"/>
        <v>6532</v>
      </c>
      <c r="G23" s="443">
        <f t="shared" si="0"/>
        <v>-492</v>
      </c>
      <c r="H23" s="443">
        <f t="shared" si="0"/>
        <v>-986</v>
      </c>
      <c r="I23" s="443">
        <f t="shared" si="0"/>
        <v>22927.838983000001</v>
      </c>
      <c r="J23" s="443">
        <f t="shared" si="0"/>
        <v>5471.2719289999995</v>
      </c>
    </row>
    <row r="25" spans="1:12">
      <c r="L25" s="26"/>
    </row>
  </sheetData>
  <mergeCells count="13">
    <mergeCell ref="I11:I12"/>
    <mergeCell ref="C4:F6"/>
    <mergeCell ref="G4:H6"/>
    <mergeCell ref="I4:J6"/>
    <mergeCell ref="J7:J12"/>
    <mergeCell ref="A7:B12"/>
    <mergeCell ref="C7:C12"/>
    <mergeCell ref="D7:F7"/>
    <mergeCell ref="G7:G12"/>
    <mergeCell ref="H7:H12"/>
    <mergeCell ref="E8:E12"/>
    <mergeCell ref="F8:F12"/>
    <mergeCell ref="D11:D12"/>
  </mergeCells>
  <hyperlinks>
    <hyperlink ref="L4" location="Index!A1" display="Index" xr:uid="{00000000-0004-0000-0A00-000000000000}"/>
  </hyperlinks>
  <pageMargins left="0.7" right="0.7" top="0.75" bottom="0.75" header="0.3" footer="0.3"/>
  <ignoredErrors>
    <ignoredError sqref="A13:A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2768-5419-41CF-B3AF-4433F258E5F6}">
  <sheetPr>
    <tabColor rgb="FF005AB4"/>
  </sheetPr>
  <dimension ref="A1:G9"/>
  <sheetViews>
    <sheetView showGridLines="0" workbookViewId="0"/>
  </sheetViews>
  <sheetFormatPr defaultColWidth="8.81640625" defaultRowHeight="13"/>
  <cols>
    <col min="1" max="1" width="16.7265625" style="5" customWidth="1"/>
    <col min="2" max="2" width="12.81640625" style="5" customWidth="1"/>
    <col min="3" max="3" width="65.6328125" style="5" customWidth="1"/>
    <col min="4" max="4" width="3.36328125" style="5" customWidth="1"/>
    <col min="5" max="5" width="42.81640625" style="5" customWidth="1"/>
    <col min="6" max="6" width="4.08984375" style="5" customWidth="1"/>
    <col min="7" max="16384" width="8.81640625" style="5"/>
  </cols>
  <sheetData>
    <row r="1" spans="1:7" s="632" customFormat="1">
      <c r="A1" s="631" t="s">
        <v>967</v>
      </c>
    </row>
    <row r="2" spans="1:7">
      <c r="A2" s="54"/>
    </row>
    <row r="3" spans="1:7">
      <c r="A3" s="28"/>
    </row>
    <row r="4" spans="1:7" s="88" customFormat="1" ht="31.5" customHeight="1">
      <c r="A4" s="769" t="s">
        <v>945</v>
      </c>
      <c r="B4" s="182" t="s">
        <v>798</v>
      </c>
      <c r="C4" s="768" t="s">
        <v>536</v>
      </c>
      <c r="D4" s="768"/>
      <c r="E4" s="768" t="s">
        <v>1656</v>
      </c>
      <c r="G4" s="90" t="s">
        <v>282</v>
      </c>
    </row>
    <row r="5" spans="1:7" ht="200">
      <c r="A5" s="644" t="s">
        <v>968</v>
      </c>
      <c r="B5" s="645" t="s">
        <v>947</v>
      </c>
      <c r="C5" s="646" t="s">
        <v>969</v>
      </c>
      <c r="D5" s="646"/>
      <c r="E5" s="961" t="s">
        <v>1655</v>
      </c>
    </row>
    <row r="6" spans="1:7" ht="75">
      <c r="A6" s="647" t="s">
        <v>970</v>
      </c>
      <c r="B6" s="648" t="s">
        <v>950</v>
      </c>
      <c r="C6" s="649" t="s">
        <v>971</v>
      </c>
      <c r="D6" s="649"/>
      <c r="E6" s="961" t="s">
        <v>1655</v>
      </c>
    </row>
    <row r="7" spans="1:7" ht="162.5">
      <c r="A7" s="647" t="s">
        <v>972</v>
      </c>
      <c r="B7" s="648" t="s">
        <v>953</v>
      </c>
      <c r="C7" s="649" t="s">
        <v>973</v>
      </c>
      <c r="D7" s="649"/>
      <c r="E7" s="961" t="s">
        <v>1655</v>
      </c>
    </row>
    <row r="8" spans="1:7" ht="37.5">
      <c r="A8" s="647" t="s">
        <v>974</v>
      </c>
      <c r="B8" s="648" t="s">
        <v>956</v>
      </c>
      <c r="C8" s="649" t="s">
        <v>975</v>
      </c>
      <c r="D8" s="649"/>
      <c r="E8" s="961" t="s">
        <v>1655</v>
      </c>
    </row>
    <row r="9" spans="1:7" ht="75">
      <c r="A9" s="647" t="s">
        <v>976</v>
      </c>
      <c r="B9" s="648" t="s">
        <v>958</v>
      </c>
      <c r="C9" s="649" t="s">
        <v>977</v>
      </c>
      <c r="D9" s="649"/>
      <c r="E9" s="962" t="s">
        <v>1527</v>
      </c>
    </row>
  </sheetData>
  <hyperlinks>
    <hyperlink ref="G4" location="Index!A1" display="Index" xr:uid="{C224E40E-359C-4B92-9F4A-B1ADF209547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D8C3-3FA4-4826-B8A2-12E75028A399}">
  <sheetPr>
    <tabColor rgb="FF005AB4"/>
  </sheetPr>
  <dimension ref="A1:E12"/>
  <sheetViews>
    <sheetView showGridLines="0" workbookViewId="0"/>
  </sheetViews>
  <sheetFormatPr defaultColWidth="9.26953125" defaultRowHeight="12.5"/>
  <cols>
    <col min="1" max="1" width="5" style="38" customWidth="1"/>
    <col min="2" max="2" width="77.08984375" style="38" customWidth="1"/>
    <col min="3" max="3" width="21.7265625" style="43" customWidth="1"/>
    <col min="4" max="4" width="3.7265625" style="38" customWidth="1"/>
    <col min="5" max="5" width="8.6328125" style="38" customWidth="1"/>
    <col min="6" max="16384" width="9.26953125" style="38"/>
  </cols>
  <sheetData>
    <row r="1" spans="1:5" ht="13">
      <c r="A1" s="14" t="s">
        <v>876</v>
      </c>
      <c r="C1" s="27"/>
    </row>
    <row r="2" spans="1:5" s="451" customFormat="1" ht="15.75" customHeight="1">
      <c r="A2" s="307" t="s">
        <v>865</v>
      </c>
      <c r="B2" s="306"/>
      <c r="C2" s="308"/>
    </row>
    <row r="3" spans="1:5" s="451" customFormat="1" ht="15.75" customHeight="1">
      <c r="B3" s="307"/>
      <c r="C3" s="308" t="s">
        <v>44</v>
      </c>
    </row>
    <row r="4" spans="1:5" s="451" customFormat="1" ht="15.75" customHeight="1">
      <c r="A4" s="293"/>
      <c r="B4" s="293"/>
      <c r="C4" s="1268" t="s">
        <v>877</v>
      </c>
      <c r="E4" s="89" t="s">
        <v>282</v>
      </c>
    </row>
    <row r="5" spans="1:5" s="307" customFormat="1" ht="15.75" customHeight="1">
      <c r="A5" s="291" t="s">
        <v>1536</v>
      </c>
      <c r="B5" s="291"/>
      <c r="C5" s="1173"/>
    </row>
    <row r="6" spans="1:5" s="315" customFormat="1" ht="15.75" customHeight="1">
      <c r="A6" s="445" t="s">
        <v>271</v>
      </c>
      <c r="B6" s="452" t="s">
        <v>878</v>
      </c>
      <c r="C6" s="453"/>
    </row>
    <row r="7" spans="1:5" s="315" customFormat="1" ht="15.75" customHeight="1">
      <c r="A7" s="445" t="s">
        <v>272</v>
      </c>
      <c r="B7" s="452" t="s">
        <v>879</v>
      </c>
      <c r="C7" s="453"/>
    </row>
    <row r="8" spans="1:5">
      <c r="B8" s="10"/>
      <c r="C8" s="30"/>
    </row>
    <row r="9" spans="1:5">
      <c r="B9" s="10"/>
      <c r="C9" s="30"/>
    </row>
    <row r="10" spans="1:5">
      <c r="B10" s="10"/>
      <c r="C10" s="30"/>
    </row>
    <row r="11" spans="1:5">
      <c r="B11" s="10"/>
      <c r="C11" s="30"/>
    </row>
    <row r="12" spans="1:5">
      <c r="B12" s="10"/>
      <c r="C12" s="30"/>
    </row>
  </sheetData>
  <mergeCells count="1">
    <mergeCell ref="C4:C5"/>
  </mergeCells>
  <hyperlinks>
    <hyperlink ref="E4" location="Index!A1" display="Index" xr:uid="{C0FAD2C4-85AA-4B1C-A9FB-7DAF986BDD33}"/>
  </hyperlinks>
  <pageMargins left="0.7" right="0.7" top="0.75" bottom="0.75" header="0.3" footer="0.3"/>
  <ignoredErrors>
    <ignoredError sqref="A6:A7"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AB4"/>
  </sheetPr>
  <dimension ref="A1:E12"/>
  <sheetViews>
    <sheetView showGridLines="0" workbookViewId="0"/>
  </sheetViews>
  <sheetFormatPr defaultColWidth="9.08984375" defaultRowHeight="14.5"/>
  <cols>
    <col min="1" max="1" width="5" customWidth="1"/>
    <col min="2" max="2" width="49" customWidth="1"/>
    <col min="3" max="3" width="14.26953125" customWidth="1"/>
    <col min="4" max="4" width="4" customWidth="1"/>
    <col min="5" max="5" width="8.6328125" customWidth="1"/>
  </cols>
  <sheetData>
    <row r="1" spans="1:5">
      <c r="A1" s="14" t="s">
        <v>691</v>
      </c>
      <c r="C1" s="32"/>
    </row>
    <row r="2" spans="1:5" s="362" customFormat="1" ht="15.75" customHeight="1">
      <c r="A2" s="306"/>
      <c r="C2" s="307"/>
    </row>
    <row r="3" spans="1:5" s="362" customFormat="1" ht="15.75" customHeight="1">
      <c r="B3" s="307"/>
      <c r="C3" s="308" t="s">
        <v>44</v>
      </c>
    </row>
    <row r="4" spans="1:5" s="362" customFormat="1" ht="15.75" customHeight="1">
      <c r="A4" s="1269" t="s">
        <v>1536</v>
      </c>
      <c r="B4" s="1269"/>
      <c r="C4" s="1140" t="s">
        <v>547</v>
      </c>
      <c r="E4" s="89" t="s">
        <v>282</v>
      </c>
    </row>
    <row r="5" spans="1:5" s="362" customFormat="1" ht="15.75" customHeight="1">
      <c r="A5" s="1269"/>
      <c r="B5" s="1269"/>
      <c r="C5" s="1140"/>
      <c r="E5" s="363"/>
    </row>
    <row r="6" spans="1:5" s="362" customFormat="1" ht="15.75" customHeight="1">
      <c r="A6" s="1269"/>
      <c r="B6" s="1269"/>
      <c r="C6" s="1141"/>
      <c r="E6" s="363"/>
    </row>
    <row r="7" spans="1:5" s="400" customFormat="1" ht="15.75" customHeight="1">
      <c r="A7" s="448" t="s">
        <v>271</v>
      </c>
      <c r="B7" s="454" t="s">
        <v>687</v>
      </c>
      <c r="C7" s="455">
        <v>12902</v>
      </c>
    </row>
    <row r="8" spans="1:5" s="400" customFormat="1" ht="15.75" customHeight="1">
      <c r="A8" s="445" t="s">
        <v>272</v>
      </c>
      <c r="B8" s="318" t="s">
        <v>688</v>
      </c>
      <c r="C8" s="316">
        <v>13000</v>
      </c>
    </row>
    <row r="9" spans="1:5" s="400" customFormat="1" ht="15.75" customHeight="1">
      <c r="A9" s="445" t="s">
        <v>273</v>
      </c>
      <c r="B9" s="318" t="s">
        <v>689</v>
      </c>
      <c r="C9" s="456">
        <v>-6045</v>
      </c>
    </row>
    <row r="10" spans="1:5" s="400" customFormat="1" ht="15.75" customHeight="1">
      <c r="A10" s="445" t="s">
        <v>274</v>
      </c>
      <c r="B10" s="318" t="s">
        <v>692</v>
      </c>
      <c r="C10" s="316">
        <v>-737</v>
      </c>
    </row>
    <row r="11" spans="1:5" s="400" customFormat="1" ht="15.75" customHeight="1">
      <c r="A11" s="448" t="s">
        <v>275</v>
      </c>
      <c r="B11" s="457" t="s">
        <v>693</v>
      </c>
      <c r="C11" s="393">
        <v>-5308</v>
      </c>
    </row>
    <row r="12" spans="1:5" s="400" customFormat="1" ht="15.75" customHeight="1">
      <c r="A12" s="458" t="s">
        <v>276</v>
      </c>
      <c r="B12" s="459" t="s">
        <v>690</v>
      </c>
      <c r="C12" s="460">
        <v>19857</v>
      </c>
    </row>
  </sheetData>
  <mergeCells count="2">
    <mergeCell ref="A4:B6"/>
    <mergeCell ref="C4:C6"/>
  </mergeCells>
  <hyperlinks>
    <hyperlink ref="E4" location="Index!A1" display="Index" xr:uid="{F8A0C0AF-0D61-466C-8AD3-549A95898CBA}"/>
  </hyperlinks>
  <pageMargins left="0.7" right="0.7" top="0.75" bottom="0.75" header="0.3" footer="0.3"/>
  <ignoredErrors>
    <ignoredError sqref="A7:A12"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358E-6EF2-400F-8DB9-C8DC7E408B90}">
  <sheetPr>
    <tabColor rgb="FF005AB4"/>
  </sheetPr>
  <dimension ref="A1:F20"/>
  <sheetViews>
    <sheetView showGridLines="0" workbookViewId="0"/>
  </sheetViews>
  <sheetFormatPr defaultColWidth="9.26953125" defaultRowHeight="14.5"/>
  <cols>
    <col min="1" max="1" width="5" customWidth="1"/>
    <col min="2" max="2" width="73.7265625" customWidth="1"/>
    <col min="3" max="4" width="14.26953125" customWidth="1"/>
    <col min="5" max="5" width="5.08984375" customWidth="1"/>
    <col min="6" max="6" width="8.6328125" customWidth="1"/>
  </cols>
  <sheetData>
    <row r="1" spans="1:6">
      <c r="A1" s="71" t="s">
        <v>864</v>
      </c>
      <c r="C1" s="32"/>
      <c r="D1" s="32"/>
    </row>
    <row r="2" spans="1:6" s="362" customFormat="1" ht="15" customHeight="1">
      <c r="A2" s="307" t="s">
        <v>865</v>
      </c>
      <c r="C2" s="307"/>
      <c r="D2" s="307"/>
    </row>
    <row r="3" spans="1:6" s="362" customFormat="1" ht="15" customHeight="1">
      <c r="B3" s="307"/>
      <c r="C3" s="308" t="s">
        <v>44</v>
      </c>
      <c r="D3" s="308" t="s">
        <v>45</v>
      </c>
    </row>
    <row r="4" spans="1:6" s="362" customFormat="1" ht="15" customHeight="1">
      <c r="A4" s="1269" t="s">
        <v>1536</v>
      </c>
      <c r="B4" s="1269"/>
      <c r="C4" s="1140" t="s">
        <v>547</v>
      </c>
      <c r="D4" s="1140" t="s">
        <v>866</v>
      </c>
      <c r="F4" s="89" t="s">
        <v>282</v>
      </c>
    </row>
    <row r="5" spans="1:6" s="362" customFormat="1" ht="15" customHeight="1">
      <c r="A5" s="1269"/>
      <c r="B5" s="1269"/>
      <c r="C5" s="1140"/>
      <c r="D5" s="1140"/>
      <c r="F5" s="363"/>
    </row>
    <row r="6" spans="1:6" s="362" customFormat="1" ht="15" customHeight="1">
      <c r="A6" s="1269"/>
      <c r="B6" s="1269"/>
      <c r="C6" s="1141"/>
      <c r="D6" s="1141"/>
      <c r="F6" s="363"/>
    </row>
    <row r="7" spans="1:6" s="400" customFormat="1" ht="15.75" customHeight="1">
      <c r="A7" s="463" t="s">
        <v>271</v>
      </c>
      <c r="B7" s="454" t="s">
        <v>687</v>
      </c>
      <c r="C7" s="455"/>
      <c r="D7" s="464"/>
    </row>
    <row r="8" spans="1:6" s="400" customFormat="1" ht="15.75" customHeight="1">
      <c r="A8" s="445" t="s">
        <v>272</v>
      </c>
      <c r="B8" s="318" t="s">
        <v>688</v>
      </c>
      <c r="C8" s="461"/>
      <c r="D8" s="462"/>
    </row>
    <row r="9" spans="1:6" s="400" customFormat="1" ht="15.75" customHeight="1">
      <c r="A9" s="445" t="s">
        <v>273</v>
      </c>
      <c r="B9" s="318" t="s">
        <v>689</v>
      </c>
      <c r="C9" s="456"/>
      <c r="D9" s="462"/>
    </row>
    <row r="10" spans="1:6" s="400" customFormat="1" ht="15.75" customHeight="1">
      <c r="A10" s="445" t="s">
        <v>274</v>
      </c>
      <c r="B10" s="318" t="s">
        <v>867</v>
      </c>
      <c r="C10" s="461"/>
      <c r="D10" s="462"/>
    </row>
    <row r="11" spans="1:6" s="400" customFormat="1" ht="15.75" customHeight="1">
      <c r="A11" s="445" t="s">
        <v>275</v>
      </c>
      <c r="B11" s="318" t="s">
        <v>868</v>
      </c>
      <c r="C11" s="316"/>
      <c r="D11" s="462"/>
    </row>
    <row r="12" spans="1:6" s="400" customFormat="1" ht="15.75" customHeight="1">
      <c r="A12" s="445" t="s">
        <v>276</v>
      </c>
      <c r="B12" s="318" t="s">
        <v>869</v>
      </c>
      <c r="C12" s="316"/>
      <c r="D12" s="316"/>
    </row>
    <row r="13" spans="1:6" s="400" customFormat="1" ht="15.75" customHeight="1">
      <c r="A13" s="445" t="s">
        <v>277</v>
      </c>
      <c r="B13" s="318" t="s">
        <v>870</v>
      </c>
      <c r="C13" s="316"/>
      <c r="D13" s="316"/>
    </row>
    <row r="14" spans="1:6" s="400" customFormat="1" ht="15.75" customHeight="1">
      <c r="A14" s="445" t="s">
        <v>278</v>
      </c>
      <c r="B14" s="318" t="s">
        <v>871</v>
      </c>
      <c r="C14" s="316"/>
      <c r="D14" s="316"/>
    </row>
    <row r="15" spans="1:6" s="400" customFormat="1" ht="15.75" customHeight="1">
      <c r="A15" s="445" t="s">
        <v>279</v>
      </c>
      <c r="B15" s="318" t="s">
        <v>872</v>
      </c>
      <c r="C15" s="316"/>
      <c r="D15" s="316"/>
    </row>
    <row r="16" spans="1:6" s="400" customFormat="1" ht="15.75" customHeight="1">
      <c r="A16" s="445" t="s">
        <v>280</v>
      </c>
      <c r="B16" s="318" t="s">
        <v>873</v>
      </c>
      <c r="C16" s="316"/>
      <c r="D16" s="462"/>
    </row>
    <row r="17" spans="1:4" s="400" customFormat="1" ht="15.75" customHeight="1">
      <c r="A17" s="445" t="s">
        <v>694</v>
      </c>
      <c r="B17" s="318" t="s">
        <v>874</v>
      </c>
      <c r="C17" s="316"/>
      <c r="D17" s="462"/>
    </row>
    <row r="18" spans="1:4" s="400" customFormat="1" ht="15.75" customHeight="1">
      <c r="A18" s="448" t="s">
        <v>695</v>
      </c>
      <c r="B18" s="457" t="s">
        <v>875</v>
      </c>
      <c r="C18" s="316"/>
      <c r="D18" s="462"/>
    </row>
    <row r="19" spans="1:4" s="400" customFormat="1" ht="15.75" customHeight="1">
      <c r="A19" s="469" t="s">
        <v>696</v>
      </c>
      <c r="B19" s="467" t="s">
        <v>690</v>
      </c>
      <c r="C19" s="460"/>
      <c r="D19" s="465"/>
    </row>
    <row r="20" spans="1:4" ht="15.5">
      <c r="A20" s="470"/>
      <c r="B20" s="468"/>
      <c r="C20" s="72"/>
      <c r="D20" s="466"/>
    </row>
  </sheetData>
  <mergeCells count="3">
    <mergeCell ref="A4:B6"/>
    <mergeCell ref="C4:C6"/>
    <mergeCell ref="D4:D6"/>
  </mergeCells>
  <hyperlinks>
    <hyperlink ref="F4" location="Index!A1" display="Index" xr:uid="{D093228E-3D62-4827-B0B4-9A97E6A34EB3}"/>
  </hyperlinks>
  <pageMargins left="0.7" right="0.7" top="0.75" bottom="0.75" header="0.3" footer="0.3"/>
  <ignoredErrors>
    <ignoredError sqref="A7:XFD1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3862-E49C-4523-A0BA-A6A634C9FB57}">
  <sheetPr>
    <tabColor rgb="FF005AB4"/>
  </sheetPr>
  <dimension ref="A1:I31"/>
  <sheetViews>
    <sheetView showGridLines="0" workbookViewId="0"/>
  </sheetViews>
  <sheetFormatPr defaultColWidth="8.81640625" defaultRowHeight="13"/>
  <cols>
    <col min="1" max="1" width="10.6328125" style="5" customWidth="1"/>
    <col min="2" max="2" width="10" style="5" customWidth="1"/>
    <col min="3" max="3" width="50" style="5" customWidth="1"/>
    <col min="4" max="4" width="3.26953125" style="5" customWidth="1"/>
    <col min="5" max="5" width="38.36328125" style="5" customWidth="1"/>
    <col min="6" max="6" width="4.08984375" style="5" customWidth="1"/>
    <col min="7" max="7" width="7.36328125" style="5" customWidth="1"/>
    <col min="8" max="16384" width="8.81640625" style="5"/>
  </cols>
  <sheetData>
    <row r="1" spans="1:9" s="632" customFormat="1">
      <c r="A1" s="631" t="s">
        <v>1273</v>
      </c>
    </row>
    <row r="2" spans="1:9">
      <c r="A2" s="54"/>
    </row>
    <row r="3" spans="1:9">
      <c r="A3" s="28"/>
    </row>
    <row r="4" spans="1:9" ht="23">
      <c r="A4" s="767" t="s">
        <v>945</v>
      </c>
      <c r="B4" s="182" t="s">
        <v>798</v>
      </c>
      <c r="C4" s="768" t="s">
        <v>536</v>
      </c>
      <c r="D4" s="768"/>
      <c r="E4" s="768" t="s">
        <v>1542</v>
      </c>
      <c r="G4" s="89" t="s">
        <v>282</v>
      </c>
    </row>
    <row r="5" spans="1:9" s="362" customFormat="1" ht="57.5">
      <c r="A5" s="637" t="s">
        <v>1274</v>
      </c>
      <c r="B5" s="638" t="s">
        <v>947</v>
      </c>
      <c r="C5" s="639" t="s">
        <v>1275</v>
      </c>
      <c r="D5" s="639"/>
      <c r="E5" s="967" t="s">
        <v>1534</v>
      </c>
      <c r="I5" s="725"/>
    </row>
    <row r="6" spans="1:9" s="362" customFormat="1" ht="46">
      <c r="A6" s="640" t="s">
        <v>1276</v>
      </c>
      <c r="B6" s="641" t="s">
        <v>950</v>
      </c>
      <c r="C6" s="642" t="s">
        <v>1277</v>
      </c>
      <c r="D6" s="642"/>
      <c r="E6" s="967" t="s">
        <v>1534</v>
      </c>
    </row>
    <row r="7" spans="1:9" s="362" customFormat="1" ht="34.5">
      <c r="A7" s="640" t="s">
        <v>1496</v>
      </c>
      <c r="B7" s="641" t="s">
        <v>953</v>
      </c>
      <c r="C7" s="642" t="s">
        <v>1278</v>
      </c>
      <c r="D7" s="642"/>
      <c r="E7" s="967" t="s">
        <v>1534</v>
      </c>
    </row>
    <row r="8" spans="1:9" s="362" customFormat="1" ht="34.5">
      <c r="A8" s="640" t="s">
        <v>1279</v>
      </c>
      <c r="B8" s="641" t="s">
        <v>956</v>
      </c>
      <c r="C8" s="642" t="s">
        <v>1280</v>
      </c>
      <c r="D8" s="642"/>
      <c r="E8" s="967" t="s">
        <v>1534</v>
      </c>
    </row>
    <row r="9" spans="1:9" s="362" customFormat="1" ht="126.5">
      <c r="A9" s="640" t="s">
        <v>1281</v>
      </c>
      <c r="B9" s="641" t="s">
        <v>958</v>
      </c>
      <c r="C9" s="642" t="s">
        <v>1282</v>
      </c>
      <c r="D9" s="642"/>
      <c r="E9" s="967" t="s">
        <v>1534</v>
      </c>
    </row>
    <row r="10" spans="1:9" s="362" customFormat="1" ht="11.5"/>
    <row r="11" spans="1:9" s="362" customFormat="1" ht="11.5"/>
    <row r="12" spans="1:9" s="362" customFormat="1" ht="11.5"/>
    <row r="13" spans="1:9" s="362" customFormat="1" ht="11.5"/>
    <row r="14" spans="1:9" s="362" customFormat="1" ht="11.5"/>
    <row r="15" spans="1:9" s="362" customFormat="1" ht="11.5"/>
    <row r="16" spans="1:9" s="362" customFormat="1" ht="11.5"/>
    <row r="17" s="362" customFormat="1" ht="11.5"/>
    <row r="18" s="362" customFormat="1" ht="11.5"/>
    <row r="19" s="362" customFormat="1" ht="11.5"/>
    <row r="20" s="362" customFormat="1" ht="11.5"/>
    <row r="21" s="362" customFormat="1" ht="11.5"/>
    <row r="22" s="362" customFormat="1" ht="11.5"/>
    <row r="23" s="362" customFormat="1" ht="11.5"/>
    <row r="24" s="362" customFormat="1" ht="11.5"/>
    <row r="25" s="362" customFormat="1" ht="11.5"/>
    <row r="26" s="362" customFormat="1" ht="11.5"/>
    <row r="27" s="362" customFormat="1" ht="11.5"/>
    <row r="28" s="362" customFormat="1" ht="11.5"/>
    <row r="29" s="362" customFormat="1" ht="11.5"/>
    <row r="30" s="362" customFormat="1" ht="11.5"/>
    <row r="31" s="362" customFormat="1" ht="11.5"/>
  </sheetData>
  <hyperlinks>
    <hyperlink ref="G4" location="Index!A1" display="Index" xr:uid="{1F942E8D-7FAB-44C0-8DE8-E46594A6B031}"/>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5AB4"/>
  </sheetPr>
  <dimension ref="A1:L18"/>
  <sheetViews>
    <sheetView showGridLines="0" workbookViewId="0"/>
  </sheetViews>
  <sheetFormatPr defaultColWidth="9.26953125" defaultRowHeight="15.75" customHeight="1"/>
  <cols>
    <col min="1" max="1" width="5" style="38" customWidth="1"/>
    <col min="2" max="2" width="54.26953125" style="38" customWidth="1"/>
    <col min="3" max="4" width="16.26953125" style="43" customWidth="1"/>
    <col min="5" max="7" width="13.26953125" style="38" customWidth="1"/>
    <col min="8" max="9" width="13.7265625" style="38" customWidth="1"/>
    <col min="10" max="10" width="13" style="38" customWidth="1"/>
    <col min="11" max="11" width="3.7265625" style="38" customWidth="1"/>
    <col min="12" max="12" width="8.6328125" style="38" customWidth="1"/>
    <col min="13" max="16384" width="9.26953125" style="38"/>
  </cols>
  <sheetData>
    <row r="1" spans="1:12" ht="13">
      <c r="A1" s="14" t="s">
        <v>759</v>
      </c>
      <c r="C1" s="27"/>
      <c r="D1" s="27"/>
      <c r="E1" s="10"/>
      <c r="F1" s="10"/>
      <c r="G1" s="10"/>
    </row>
    <row r="2" spans="1:12" s="48" customFormat="1" ht="15" customHeight="1">
      <c r="B2" s="62"/>
      <c r="C2" s="272"/>
      <c r="D2" s="272"/>
      <c r="E2" s="62"/>
      <c r="F2" s="62"/>
      <c r="G2" s="62"/>
    </row>
    <row r="3" spans="1:12" s="48" customFormat="1" ht="15" customHeight="1">
      <c r="B3" s="62"/>
      <c r="C3" s="272" t="s">
        <v>44</v>
      </c>
      <c r="D3" s="272" t="s">
        <v>45</v>
      </c>
      <c r="E3" s="272" t="s">
        <v>46</v>
      </c>
      <c r="F3" s="272" t="s">
        <v>84</v>
      </c>
      <c r="G3" s="272" t="s">
        <v>85</v>
      </c>
      <c r="H3" s="471" t="s">
        <v>294</v>
      </c>
      <c r="I3" s="471" t="s">
        <v>260</v>
      </c>
      <c r="J3" s="471" t="s">
        <v>290</v>
      </c>
    </row>
    <row r="4" spans="1:12" s="48" customFormat="1" ht="15" customHeight="1">
      <c r="A4" s="343"/>
      <c r="B4" s="343"/>
      <c r="C4" s="1159" t="s">
        <v>437</v>
      </c>
      <c r="D4" s="1159" t="s">
        <v>438</v>
      </c>
      <c r="E4" s="1159" t="s">
        <v>439</v>
      </c>
      <c r="F4" s="1159" t="s">
        <v>440</v>
      </c>
      <c r="G4" s="1159" t="s">
        <v>441</v>
      </c>
      <c r="H4" s="1159" t="s">
        <v>453</v>
      </c>
      <c r="I4" s="343"/>
      <c r="J4" s="343"/>
      <c r="L4" s="89" t="s">
        <v>282</v>
      </c>
    </row>
    <row r="5" spans="1:12" s="48" customFormat="1" ht="15" customHeight="1">
      <c r="A5" s="343"/>
      <c r="B5" s="343"/>
      <c r="C5" s="1159"/>
      <c r="D5" s="1159"/>
      <c r="E5" s="1159"/>
      <c r="F5" s="1159"/>
      <c r="G5" s="1159"/>
      <c r="H5" s="1159"/>
      <c r="I5" s="343"/>
      <c r="J5" s="343"/>
      <c r="L5" s="472"/>
    </row>
    <row r="6" spans="1:12" s="48" customFormat="1" ht="15" customHeight="1">
      <c r="A6" s="343"/>
      <c r="B6" s="343"/>
      <c r="C6" s="1159"/>
      <c r="D6" s="1159"/>
      <c r="E6" s="1159"/>
      <c r="F6" s="1159"/>
      <c r="G6" s="1159"/>
      <c r="H6" s="1159"/>
      <c r="I6" s="343"/>
      <c r="J6" s="343"/>
      <c r="L6" s="472"/>
    </row>
    <row r="7" spans="1:12" s="48" customFormat="1" ht="15" customHeight="1">
      <c r="A7" s="1270" t="s">
        <v>1536</v>
      </c>
      <c r="B7" s="1270"/>
      <c r="C7" s="1162"/>
      <c r="D7" s="1162"/>
      <c r="E7" s="1162"/>
      <c r="F7" s="1162"/>
      <c r="G7" s="1162"/>
      <c r="H7" s="1162" t="s">
        <v>432</v>
      </c>
      <c r="I7" s="218" t="s">
        <v>402</v>
      </c>
      <c r="J7" s="218" t="s">
        <v>82</v>
      </c>
    </row>
    <row r="8" spans="1:12" s="55" customFormat="1" ht="15.75" customHeight="1">
      <c r="A8" s="163" t="s">
        <v>442</v>
      </c>
      <c r="B8" s="473" t="s">
        <v>444</v>
      </c>
      <c r="C8" s="474"/>
      <c r="D8" s="474"/>
      <c r="E8" s="475"/>
      <c r="F8" s="476"/>
      <c r="G8" s="474"/>
      <c r="H8" s="474"/>
      <c r="I8" s="474"/>
      <c r="J8" s="474"/>
      <c r="K8" s="477"/>
    </row>
    <row r="9" spans="1:12" s="55" customFormat="1" ht="15.75" customHeight="1">
      <c r="A9" s="163" t="s">
        <v>443</v>
      </c>
      <c r="B9" s="473" t="s">
        <v>445</v>
      </c>
      <c r="C9" s="474"/>
      <c r="D9" s="474"/>
      <c r="E9" s="475"/>
      <c r="F9" s="476"/>
      <c r="G9" s="474"/>
      <c r="H9" s="474"/>
      <c r="I9" s="474"/>
      <c r="J9" s="474"/>
      <c r="K9" s="477"/>
    </row>
    <row r="10" spans="1:12" s="55" customFormat="1" ht="15.75" customHeight="1">
      <c r="A10" s="163">
        <v>1</v>
      </c>
      <c r="B10" s="473" t="s">
        <v>446</v>
      </c>
      <c r="C10" s="474">
        <v>3786</v>
      </c>
      <c r="D10" s="474">
        <v>4335</v>
      </c>
      <c r="E10" s="475"/>
      <c r="F10" s="476">
        <v>1.4</v>
      </c>
      <c r="G10" s="474">
        <v>13608</v>
      </c>
      <c r="H10" s="474">
        <v>11369</v>
      </c>
      <c r="I10" s="474">
        <v>11369</v>
      </c>
      <c r="J10" s="474">
        <v>7218</v>
      </c>
      <c r="K10" s="477"/>
    </row>
    <row r="11" spans="1:12" s="55" customFormat="1" ht="15.75" customHeight="1">
      <c r="A11" s="163">
        <v>2</v>
      </c>
      <c r="B11" s="473" t="s">
        <v>433</v>
      </c>
      <c r="C11" s="475"/>
      <c r="D11" s="475"/>
      <c r="E11" s="478"/>
      <c r="F11" s="478"/>
      <c r="G11" s="478"/>
      <c r="H11" s="478"/>
      <c r="I11" s="478"/>
      <c r="J11" s="478"/>
      <c r="K11" s="477"/>
    </row>
    <row r="12" spans="1:12" s="55" customFormat="1" ht="15.75" customHeight="1">
      <c r="A12" s="163" t="s">
        <v>447</v>
      </c>
      <c r="B12" s="55" t="s">
        <v>448</v>
      </c>
      <c r="C12" s="475"/>
      <c r="D12" s="475"/>
      <c r="E12" s="474"/>
      <c r="F12" s="475"/>
      <c r="G12" s="474"/>
      <c r="H12" s="474"/>
      <c r="I12" s="474"/>
      <c r="J12" s="474"/>
      <c r="K12" s="477"/>
    </row>
    <row r="13" spans="1:12" s="55" customFormat="1" ht="15.75" customHeight="1">
      <c r="A13" s="163" t="s">
        <v>450</v>
      </c>
      <c r="B13" s="160" t="s">
        <v>449</v>
      </c>
      <c r="C13" s="475"/>
      <c r="D13" s="475"/>
      <c r="E13" s="474"/>
      <c r="F13" s="475"/>
      <c r="G13" s="474"/>
      <c r="H13" s="474"/>
      <c r="I13" s="474"/>
      <c r="J13" s="474"/>
      <c r="K13" s="477"/>
    </row>
    <row r="14" spans="1:12" s="55" customFormat="1" ht="15.75" customHeight="1">
      <c r="A14" s="163" t="s">
        <v>451</v>
      </c>
      <c r="B14" s="55" t="s">
        <v>452</v>
      </c>
      <c r="C14" s="475"/>
      <c r="D14" s="475"/>
      <c r="E14" s="474"/>
      <c r="F14" s="475"/>
      <c r="G14" s="474"/>
      <c r="H14" s="474"/>
      <c r="I14" s="474"/>
      <c r="J14" s="474"/>
      <c r="K14" s="477"/>
    </row>
    <row r="15" spans="1:12" s="55" customFormat="1" ht="15.75" customHeight="1">
      <c r="A15" s="163">
        <v>3</v>
      </c>
      <c r="B15" s="55" t="s">
        <v>434</v>
      </c>
      <c r="C15" s="475"/>
      <c r="D15" s="475"/>
      <c r="E15" s="475"/>
      <c r="F15" s="475"/>
      <c r="G15" s="478"/>
      <c r="H15" s="474"/>
      <c r="I15" s="474"/>
      <c r="J15" s="474"/>
      <c r="K15" s="477"/>
    </row>
    <row r="16" spans="1:12" s="55" customFormat="1" ht="15.75" customHeight="1">
      <c r="A16" s="163">
        <v>4</v>
      </c>
      <c r="B16" s="55" t="s">
        <v>435</v>
      </c>
      <c r="C16" s="475"/>
      <c r="D16" s="475"/>
      <c r="E16" s="475"/>
      <c r="F16" s="475"/>
      <c r="G16" s="474">
        <v>55039</v>
      </c>
      <c r="H16" s="474">
        <v>37351</v>
      </c>
      <c r="I16" s="474">
        <v>37351</v>
      </c>
      <c r="J16" s="474">
        <v>35485</v>
      </c>
      <c r="K16" s="477"/>
    </row>
    <row r="17" spans="1:10" s="473" customFormat="1" ht="15.75" customHeight="1">
      <c r="A17" s="479">
        <v>5</v>
      </c>
      <c r="B17" s="480" t="s">
        <v>436</v>
      </c>
      <c r="C17" s="481"/>
      <c r="D17" s="481"/>
      <c r="E17" s="481"/>
      <c r="F17" s="481"/>
      <c r="G17" s="482"/>
      <c r="H17" s="482"/>
      <c r="I17" s="482"/>
      <c r="J17" s="482"/>
    </row>
    <row r="18" spans="1:10" s="473" customFormat="1" ht="15.75" customHeight="1">
      <c r="A18" s="483">
        <v>6</v>
      </c>
      <c r="B18" s="204" t="s">
        <v>79</v>
      </c>
      <c r="C18" s="484"/>
      <c r="D18" s="484"/>
      <c r="E18" s="484"/>
      <c r="F18" s="484"/>
      <c r="G18" s="485">
        <v>68647</v>
      </c>
      <c r="H18" s="485">
        <v>48720</v>
      </c>
      <c r="I18" s="485">
        <v>48720</v>
      </c>
      <c r="J18" s="485">
        <v>42703</v>
      </c>
    </row>
  </sheetData>
  <mergeCells count="7">
    <mergeCell ref="H4:H7"/>
    <mergeCell ref="D4:D7"/>
    <mergeCell ref="E4:E7"/>
    <mergeCell ref="A7:B7"/>
    <mergeCell ref="C4:C7"/>
    <mergeCell ref="F4:F7"/>
    <mergeCell ref="G4:G7"/>
  </mergeCells>
  <hyperlinks>
    <hyperlink ref="L4" location="Index!A1" display="Index" xr:uid="{00000000-0004-0000-18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5AB4"/>
  </sheetPr>
  <dimension ref="A1:F17"/>
  <sheetViews>
    <sheetView showGridLines="0" workbookViewId="0"/>
  </sheetViews>
  <sheetFormatPr defaultColWidth="9.26953125" defaultRowHeight="15.75" customHeight="1"/>
  <cols>
    <col min="1" max="1" width="5" style="38" customWidth="1"/>
    <col min="2" max="2" width="69.7265625" style="38" customWidth="1"/>
    <col min="3" max="3" width="16.36328125" style="43" customWidth="1"/>
    <col min="4" max="4" width="13.6328125" style="38" customWidth="1"/>
    <col min="5" max="5" width="3.26953125" style="38" customWidth="1"/>
    <col min="6" max="6" width="8.6328125" style="38" customWidth="1"/>
    <col min="7" max="16384" width="9.26953125" style="38"/>
  </cols>
  <sheetData>
    <row r="1" spans="1:6" ht="13">
      <c r="A1" s="14" t="s">
        <v>404</v>
      </c>
      <c r="C1" s="27"/>
      <c r="D1" s="10"/>
    </row>
    <row r="2" spans="1:6" s="451" customFormat="1" ht="15.75" customHeight="1">
      <c r="B2" s="306"/>
      <c r="C2" s="308"/>
      <c r="D2" s="307"/>
    </row>
    <row r="3" spans="1:6" s="451" customFormat="1" ht="15.75" customHeight="1">
      <c r="B3" s="307"/>
      <c r="C3" s="308" t="s">
        <v>44</v>
      </c>
      <c r="D3" s="308" t="s">
        <v>45</v>
      </c>
    </row>
    <row r="4" spans="1:6" s="451" customFormat="1" ht="15.75" customHeight="1">
      <c r="A4" s="293"/>
      <c r="B4" s="293"/>
      <c r="C4" s="759"/>
      <c r="D4" s="760"/>
      <c r="F4" s="89" t="s">
        <v>282</v>
      </c>
    </row>
    <row r="5" spans="1:6" s="315" customFormat="1" ht="15.75" customHeight="1">
      <c r="A5" s="403" t="s">
        <v>1536</v>
      </c>
      <c r="B5" s="403"/>
      <c r="C5" s="765" t="s">
        <v>402</v>
      </c>
      <c r="D5" s="766" t="s">
        <v>82</v>
      </c>
    </row>
    <row r="6" spans="1:6" s="315" customFormat="1" ht="15.75" customHeight="1">
      <c r="A6" s="313">
        <v>1</v>
      </c>
      <c r="B6" s="452" t="s">
        <v>405</v>
      </c>
      <c r="C6" s="453"/>
      <c r="D6" s="314"/>
    </row>
    <row r="7" spans="1:6" s="315" customFormat="1" ht="15.75" customHeight="1">
      <c r="A7" s="313">
        <v>2</v>
      </c>
      <c r="B7" s="452" t="s">
        <v>406</v>
      </c>
      <c r="C7" s="399"/>
      <c r="D7" s="314"/>
    </row>
    <row r="8" spans="1:6" s="315" customFormat="1" ht="15.75" customHeight="1">
      <c r="A8" s="313">
        <v>3</v>
      </c>
      <c r="B8" s="452" t="s">
        <v>407</v>
      </c>
      <c r="C8" s="399"/>
      <c r="D8" s="314"/>
    </row>
    <row r="9" spans="1:6" s="315" customFormat="1" ht="15.75" customHeight="1">
      <c r="A9" s="313">
        <v>4</v>
      </c>
      <c r="B9" s="452" t="s">
        <v>408</v>
      </c>
      <c r="C9" s="453">
        <v>7676.4822393100003</v>
      </c>
      <c r="D9" s="453">
        <v>3680.0130316</v>
      </c>
    </row>
    <row r="10" spans="1:6" s="315" customFormat="1" ht="15.75" customHeight="1">
      <c r="A10" s="324" t="s">
        <v>403</v>
      </c>
      <c r="B10" s="486" t="s">
        <v>409</v>
      </c>
      <c r="C10" s="487"/>
      <c r="D10" s="325"/>
    </row>
    <row r="11" spans="1:6" s="315" customFormat="1" ht="15.75" customHeight="1">
      <c r="A11" s="488">
        <v>5</v>
      </c>
      <c r="B11" s="489" t="s">
        <v>410</v>
      </c>
      <c r="C11" s="328">
        <v>7676.4822393100003</v>
      </c>
      <c r="D11" s="328">
        <v>3680.0130316</v>
      </c>
    </row>
    <row r="12" spans="1:6" s="10" customFormat="1" ht="15.75" customHeight="1">
      <c r="C12" s="30"/>
      <c r="D12" s="30"/>
    </row>
    <row r="13" spans="1:6" ht="15.75" customHeight="1">
      <c r="B13" s="10"/>
      <c r="C13" s="30"/>
      <c r="D13" s="30"/>
    </row>
    <row r="14" spans="1:6" ht="15.75" customHeight="1">
      <c r="B14" s="10"/>
      <c r="C14" s="30"/>
      <c r="D14" s="30"/>
    </row>
    <row r="15" spans="1:6" ht="15.75" customHeight="1">
      <c r="B15" s="10"/>
      <c r="C15" s="30"/>
      <c r="D15" s="30"/>
    </row>
    <row r="16" spans="1:6" ht="15.75" customHeight="1">
      <c r="B16" s="10"/>
      <c r="C16" s="30"/>
      <c r="D16" s="30"/>
    </row>
    <row r="17" spans="2:4" ht="15.75" customHeight="1">
      <c r="B17" s="10"/>
      <c r="C17" s="30"/>
      <c r="D17" s="30"/>
    </row>
  </sheetData>
  <hyperlinks>
    <hyperlink ref="F4" location="Index!A1" display="Index" xr:uid="{00000000-0004-0000-19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5AB4"/>
  </sheetPr>
  <dimension ref="A1:P19"/>
  <sheetViews>
    <sheetView showGridLines="0" zoomScaleNormal="100" workbookViewId="0"/>
  </sheetViews>
  <sheetFormatPr defaultColWidth="9.26953125" defaultRowHeight="15.75" customHeight="1"/>
  <cols>
    <col min="1" max="1" width="5" style="38" customWidth="1"/>
    <col min="2" max="2" width="47.81640625" style="38" bestFit="1" customWidth="1"/>
    <col min="3" max="6" width="9.6328125" style="43" customWidth="1"/>
    <col min="7" max="13" width="9.6328125" style="38" customWidth="1"/>
    <col min="14" max="14" width="17.26953125" style="38" customWidth="1"/>
    <col min="15" max="15" width="3.08984375" style="38" customWidth="1"/>
    <col min="16" max="16" width="8.6328125" style="38" customWidth="1"/>
    <col min="17" max="16384" width="9.26953125" style="38"/>
  </cols>
  <sheetData>
    <row r="1" spans="1:16" ht="13">
      <c r="A1" s="14" t="s">
        <v>412</v>
      </c>
      <c r="C1" s="27"/>
      <c r="D1" s="27"/>
      <c r="E1" s="27"/>
      <c r="F1" s="27"/>
      <c r="G1" s="10"/>
    </row>
    <row r="2" spans="1:16" s="451" customFormat="1" ht="15.75" customHeight="1">
      <c r="A2" s="306"/>
      <c r="C2" s="308"/>
      <c r="D2" s="308"/>
      <c r="E2" s="308"/>
      <c r="F2" s="308"/>
      <c r="G2" s="307"/>
    </row>
    <row r="3" spans="1:16" s="451" customFormat="1" ht="15.75" customHeight="1">
      <c r="B3" s="307"/>
      <c r="C3" s="308" t="s">
        <v>44</v>
      </c>
      <c r="D3" s="308" t="s">
        <v>45</v>
      </c>
      <c r="E3" s="308" t="s">
        <v>46</v>
      </c>
      <c r="F3" s="308" t="s">
        <v>84</v>
      </c>
      <c r="G3" s="308" t="s">
        <v>85</v>
      </c>
      <c r="H3" s="490" t="s">
        <v>294</v>
      </c>
      <c r="I3" s="490" t="s">
        <v>260</v>
      </c>
      <c r="J3" s="490" t="s">
        <v>290</v>
      </c>
      <c r="K3" s="490" t="s">
        <v>297</v>
      </c>
      <c r="L3" s="490" t="s">
        <v>298</v>
      </c>
      <c r="M3" s="490" t="s">
        <v>299</v>
      </c>
      <c r="N3" s="490" t="s">
        <v>300</v>
      </c>
    </row>
    <row r="4" spans="1:16" s="315" customFormat="1" ht="15.75" customHeight="1">
      <c r="A4" s="403" t="s">
        <v>1536</v>
      </c>
      <c r="B4" s="403"/>
      <c r="C4" s="1142" t="s">
        <v>413</v>
      </c>
      <c r="D4" s="1142"/>
      <c r="E4" s="1142"/>
      <c r="F4" s="1142"/>
      <c r="G4" s="1142"/>
      <c r="H4" s="1142"/>
      <c r="I4" s="1142"/>
      <c r="J4" s="1142"/>
      <c r="K4" s="1142"/>
      <c r="L4" s="1142"/>
      <c r="M4" s="1142"/>
      <c r="N4" s="1143" t="s">
        <v>293</v>
      </c>
      <c r="P4" s="89" t="s">
        <v>282</v>
      </c>
    </row>
    <row r="5" spans="1:16" s="315" customFormat="1" ht="15.75" customHeight="1">
      <c r="A5" s="403"/>
      <c r="B5" s="403" t="s">
        <v>387</v>
      </c>
      <c r="C5" s="764">
        <v>0</v>
      </c>
      <c r="D5" s="764">
        <v>0.02</v>
      </c>
      <c r="E5" s="764">
        <v>0.04</v>
      </c>
      <c r="F5" s="764">
        <v>0.1</v>
      </c>
      <c r="G5" s="764">
        <v>0.2</v>
      </c>
      <c r="H5" s="764">
        <v>0.5</v>
      </c>
      <c r="I5" s="764">
        <v>0.7</v>
      </c>
      <c r="J5" s="764">
        <v>0.75</v>
      </c>
      <c r="K5" s="764">
        <v>1</v>
      </c>
      <c r="L5" s="764">
        <v>1.5</v>
      </c>
      <c r="M5" s="764" t="s">
        <v>398</v>
      </c>
      <c r="N5" s="1142"/>
    </row>
    <row r="6" spans="1:16" s="315" customFormat="1" ht="15.75" customHeight="1">
      <c r="A6" s="313">
        <v>1</v>
      </c>
      <c r="B6" s="452" t="s">
        <v>411</v>
      </c>
      <c r="C6" s="453">
        <v>38</v>
      </c>
      <c r="D6" s="453"/>
      <c r="E6" s="453"/>
      <c r="F6" s="453"/>
      <c r="G6" s="453"/>
      <c r="H6" s="453"/>
      <c r="I6" s="453"/>
      <c r="J6" s="453"/>
      <c r="K6" s="453"/>
      <c r="L6" s="453"/>
      <c r="M6" s="453"/>
      <c r="N6" s="314">
        <v>38</v>
      </c>
    </row>
    <row r="7" spans="1:16" s="315" customFormat="1" ht="15.75" customHeight="1">
      <c r="A7" s="313">
        <v>2</v>
      </c>
      <c r="B7" s="452" t="s">
        <v>346</v>
      </c>
      <c r="C7" s="453"/>
      <c r="D7" s="453"/>
      <c r="E7" s="453"/>
      <c r="F7" s="453"/>
      <c r="G7" s="453"/>
      <c r="H7" s="453"/>
      <c r="I7" s="453"/>
      <c r="J7" s="453"/>
      <c r="K7" s="453"/>
      <c r="L7" s="453"/>
      <c r="M7" s="453"/>
      <c r="N7" s="314" t="s">
        <v>1654</v>
      </c>
    </row>
    <row r="8" spans="1:16" s="315" customFormat="1" ht="15.75" customHeight="1">
      <c r="A8" s="313">
        <v>3</v>
      </c>
      <c r="B8" s="452" t="s">
        <v>347</v>
      </c>
      <c r="C8" s="453"/>
      <c r="D8" s="453"/>
      <c r="E8" s="453"/>
      <c r="F8" s="453"/>
      <c r="G8" s="453"/>
      <c r="H8" s="453"/>
      <c r="I8" s="453"/>
      <c r="J8" s="453"/>
      <c r="K8" s="453"/>
      <c r="L8" s="453"/>
      <c r="M8" s="453"/>
      <c r="N8" s="314" t="s">
        <v>1654</v>
      </c>
    </row>
    <row r="9" spans="1:16" s="315" customFormat="1" ht="15.75" customHeight="1">
      <c r="A9" s="313">
        <v>4</v>
      </c>
      <c r="B9" s="452" t="s">
        <v>348</v>
      </c>
      <c r="C9" s="453"/>
      <c r="D9" s="453"/>
      <c r="E9" s="453"/>
      <c r="F9" s="453"/>
      <c r="G9" s="453"/>
      <c r="H9" s="453"/>
      <c r="I9" s="453"/>
      <c r="J9" s="453"/>
      <c r="K9" s="453"/>
      <c r="L9" s="453"/>
      <c r="M9" s="453"/>
      <c r="N9" s="314" t="s">
        <v>1654</v>
      </c>
    </row>
    <row r="10" spans="1:16" s="315" customFormat="1" ht="15.75" customHeight="1">
      <c r="A10" s="313">
        <v>5</v>
      </c>
      <c r="B10" s="452" t="s">
        <v>841</v>
      </c>
      <c r="C10" s="453"/>
      <c r="D10" s="453"/>
      <c r="E10" s="453"/>
      <c r="F10" s="453"/>
      <c r="G10" s="453"/>
      <c r="H10" s="453"/>
      <c r="I10" s="453"/>
      <c r="J10" s="453"/>
      <c r="K10" s="453"/>
      <c r="L10" s="453"/>
      <c r="M10" s="453"/>
      <c r="N10" s="314" t="s">
        <v>1654</v>
      </c>
    </row>
    <row r="11" spans="1:16" s="315" customFormat="1" ht="15.75" customHeight="1">
      <c r="A11" s="313">
        <v>6</v>
      </c>
      <c r="B11" s="452" t="s">
        <v>349</v>
      </c>
      <c r="C11" s="453"/>
      <c r="D11" s="453"/>
      <c r="E11" s="453"/>
      <c r="F11" s="453"/>
      <c r="G11" s="453">
        <v>1347</v>
      </c>
      <c r="H11" s="453">
        <v>7274</v>
      </c>
      <c r="I11" s="453"/>
      <c r="J11" s="453"/>
      <c r="K11" s="453"/>
      <c r="L11" s="453"/>
      <c r="M11" s="453"/>
      <c r="N11" s="314">
        <v>8621</v>
      </c>
    </row>
    <row r="12" spans="1:16" s="315" customFormat="1" ht="15.75" customHeight="1">
      <c r="A12" s="313">
        <v>7</v>
      </c>
      <c r="B12" s="452" t="s">
        <v>350</v>
      </c>
      <c r="C12" s="453"/>
      <c r="D12" s="453"/>
      <c r="E12" s="453"/>
      <c r="F12" s="453"/>
      <c r="G12" s="453"/>
      <c r="H12" s="453">
        <v>266</v>
      </c>
      <c r="I12" s="453"/>
      <c r="J12" s="453"/>
      <c r="K12" s="453">
        <v>38752.221892550006</v>
      </c>
      <c r="L12" s="453"/>
      <c r="M12" s="453"/>
      <c r="N12" s="314">
        <v>39018.221892550006</v>
      </c>
    </row>
    <row r="13" spans="1:16" s="315" customFormat="1" ht="15.75" customHeight="1">
      <c r="A13" s="313">
        <v>8</v>
      </c>
      <c r="B13" s="452" t="s">
        <v>351</v>
      </c>
      <c r="C13" s="453"/>
      <c r="D13" s="453"/>
      <c r="E13" s="453"/>
      <c r="F13" s="453"/>
      <c r="G13" s="453"/>
      <c r="H13" s="453"/>
      <c r="I13" s="453"/>
      <c r="J13" s="453">
        <v>492.26234482999996</v>
      </c>
      <c r="K13" s="453"/>
      <c r="L13" s="453"/>
      <c r="M13" s="453"/>
      <c r="N13" s="314">
        <v>492.26234482999996</v>
      </c>
    </row>
    <row r="14" spans="1:16" s="315" customFormat="1" ht="15.75" customHeight="1">
      <c r="A14" s="313">
        <v>9</v>
      </c>
      <c r="B14" s="598" t="s">
        <v>414</v>
      </c>
      <c r="C14" s="453"/>
      <c r="D14" s="453"/>
      <c r="E14" s="453"/>
      <c r="F14" s="453"/>
      <c r="G14" s="453"/>
      <c r="H14" s="453"/>
      <c r="I14" s="453"/>
      <c r="J14" s="453"/>
      <c r="K14" s="453"/>
      <c r="L14" s="453"/>
      <c r="M14" s="453"/>
      <c r="N14" s="314"/>
    </row>
    <row r="15" spans="1:16" s="315" customFormat="1" ht="15.75" customHeight="1">
      <c r="A15" s="324">
        <v>10</v>
      </c>
      <c r="B15" s="486" t="s">
        <v>390</v>
      </c>
      <c r="C15" s="487"/>
      <c r="D15" s="487"/>
      <c r="E15" s="487"/>
      <c r="F15" s="487"/>
      <c r="G15" s="487"/>
      <c r="H15" s="487"/>
      <c r="I15" s="487"/>
      <c r="J15" s="487"/>
      <c r="K15" s="487">
        <v>65.354636999999997</v>
      </c>
      <c r="L15" s="487"/>
      <c r="M15" s="487">
        <v>484.85283419999996</v>
      </c>
      <c r="N15" s="325">
        <v>550.20747119999999</v>
      </c>
    </row>
    <row r="16" spans="1:16" s="315" customFormat="1" ht="15.75" customHeight="1">
      <c r="A16" s="488">
        <v>11</v>
      </c>
      <c r="B16" s="489" t="s">
        <v>79</v>
      </c>
      <c r="C16" s="599">
        <v>38</v>
      </c>
      <c r="D16" s="599" t="s">
        <v>1654</v>
      </c>
      <c r="E16" s="599" t="s">
        <v>1654</v>
      </c>
      <c r="F16" s="599" t="s">
        <v>1654</v>
      </c>
      <c r="G16" s="599">
        <v>1347</v>
      </c>
      <c r="H16" s="599">
        <v>7540</v>
      </c>
      <c r="I16" s="599"/>
      <c r="J16" s="599">
        <v>492.26234482999996</v>
      </c>
      <c r="K16" s="599">
        <v>38817.576529550002</v>
      </c>
      <c r="L16" s="599"/>
      <c r="M16" s="599">
        <v>484.85283419999996</v>
      </c>
      <c r="N16" s="599">
        <v>48719.691708580009</v>
      </c>
    </row>
    <row r="17" spans="1:14" ht="15.75" customHeight="1">
      <c r="A17" s="39"/>
      <c r="B17" s="10"/>
      <c r="C17" s="30"/>
      <c r="D17" s="30"/>
      <c r="E17" s="30"/>
      <c r="F17" s="30"/>
      <c r="G17" s="30"/>
      <c r="H17" s="30"/>
      <c r="I17" s="30"/>
      <c r="J17" s="30"/>
      <c r="K17" s="30"/>
      <c r="L17" s="30"/>
      <c r="M17" s="30"/>
      <c r="N17" s="30"/>
    </row>
    <row r="18" spans="1:14" ht="15.75" customHeight="1">
      <c r="B18" s="10"/>
      <c r="C18" s="30"/>
      <c r="D18" s="30"/>
      <c r="E18" s="30"/>
      <c r="F18" s="30"/>
      <c r="G18" s="30"/>
      <c r="H18" s="30"/>
      <c r="I18" s="30"/>
      <c r="J18" s="30"/>
      <c r="K18" s="30"/>
      <c r="L18" s="30"/>
      <c r="M18" s="30"/>
      <c r="N18" s="30"/>
    </row>
    <row r="19" spans="1:14" ht="15.75" customHeight="1">
      <c r="B19" s="10"/>
      <c r="C19" s="30"/>
      <c r="D19" s="30"/>
      <c r="E19" s="30"/>
      <c r="F19" s="30"/>
      <c r="G19" s="30"/>
      <c r="H19" s="30"/>
      <c r="I19" s="30"/>
      <c r="J19" s="30"/>
      <c r="K19" s="30"/>
      <c r="L19" s="30"/>
      <c r="M19" s="30"/>
      <c r="N19" s="30"/>
    </row>
  </sheetData>
  <mergeCells count="2">
    <mergeCell ref="C4:M4"/>
    <mergeCell ref="N4:N5"/>
  </mergeCells>
  <hyperlinks>
    <hyperlink ref="P4" location="Index!A1" display="Index" xr:uid="{00000000-0004-0000-1A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5AB4"/>
  </sheetPr>
  <dimension ref="A1:O18"/>
  <sheetViews>
    <sheetView showGridLines="0" workbookViewId="0"/>
  </sheetViews>
  <sheetFormatPr defaultColWidth="9.26953125" defaultRowHeight="15.75" customHeight="1"/>
  <cols>
    <col min="1" max="1" width="3.7265625" style="38" customWidth="1"/>
    <col min="2" max="2" width="25" style="38" customWidth="1"/>
    <col min="3" max="3" width="13.6328125" style="43" customWidth="1"/>
    <col min="4" max="4" width="13.6328125" style="38" customWidth="1"/>
    <col min="5" max="5" width="1.36328125" style="38" customWidth="1"/>
    <col min="6" max="7" width="13.6328125" style="38" customWidth="1"/>
    <col min="8" max="8" width="1.36328125" style="38" customWidth="1"/>
    <col min="9" max="10" width="14.26953125" style="38" customWidth="1"/>
    <col min="11" max="11" width="1.7265625" style="38" customWidth="1"/>
    <col min="12" max="12" width="14.26953125" style="38" customWidth="1"/>
    <col min="13" max="13" width="13.6328125" style="38" customWidth="1"/>
    <col min="14" max="14" width="3.6328125" style="38" customWidth="1"/>
    <col min="15" max="15" width="8.6328125" style="38" customWidth="1"/>
    <col min="16" max="16384" width="9.26953125" style="38"/>
  </cols>
  <sheetData>
    <row r="1" spans="1:15" ht="13">
      <c r="A1" s="14" t="s">
        <v>428</v>
      </c>
      <c r="B1" s="14"/>
      <c r="C1" s="27"/>
      <c r="D1" s="10"/>
    </row>
    <row r="2" spans="1:15" s="451" customFormat="1" ht="15.75" customHeight="1">
      <c r="A2" s="306"/>
      <c r="B2" s="306"/>
      <c r="C2" s="308"/>
      <c r="D2" s="307"/>
    </row>
    <row r="3" spans="1:15" s="451" customFormat="1" ht="15.75" customHeight="1">
      <c r="C3" s="308" t="s">
        <v>44</v>
      </c>
      <c r="D3" s="308" t="s">
        <v>45</v>
      </c>
      <c r="E3" s="490"/>
      <c r="F3" s="490" t="s">
        <v>46</v>
      </c>
      <c r="G3" s="490" t="s">
        <v>84</v>
      </c>
      <c r="H3" s="490"/>
      <c r="I3" s="490" t="s">
        <v>85</v>
      </c>
      <c r="J3" s="490" t="s">
        <v>294</v>
      </c>
      <c r="K3" s="490"/>
      <c r="L3" s="490" t="s">
        <v>260</v>
      </c>
      <c r="M3" s="490" t="s">
        <v>290</v>
      </c>
    </row>
    <row r="4" spans="1:15" s="451" customFormat="1" ht="16.5" customHeight="1">
      <c r="A4" s="493" t="s">
        <v>1536</v>
      </c>
      <c r="B4" s="493"/>
      <c r="C4" s="1143" t="s">
        <v>415</v>
      </c>
      <c r="D4" s="1143"/>
      <c r="E4" s="1153"/>
      <c r="F4" s="1143"/>
      <c r="G4" s="1143"/>
      <c r="H4" s="494"/>
      <c r="I4" s="1142" t="s">
        <v>416</v>
      </c>
      <c r="J4" s="1142"/>
      <c r="K4" s="1142"/>
      <c r="L4" s="1142"/>
      <c r="M4" s="1142"/>
      <c r="O4" s="89" t="s">
        <v>282</v>
      </c>
    </row>
    <row r="5" spans="1:15" s="451" customFormat="1" ht="24" customHeight="1">
      <c r="A5" s="494"/>
      <c r="B5" s="494"/>
      <c r="C5" s="1206" t="s">
        <v>417</v>
      </c>
      <c r="D5" s="1206"/>
      <c r="E5" s="294"/>
      <c r="F5" s="1206" t="s">
        <v>418</v>
      </c>
      <c r="G5" s="1206"/>
      <c r="H5" s="295"/>
      <c r="I5" s="1206" t="s">
        <v>419</v>
      </c>
      <c r="J5" s="1206"/>
      <c r="K5" s="295"/>
      <c r="L5" s="1206" t="s">
        <v>429</v>
      </c>
      <c r="M5" s="1206"/>
    </row>
    <row r="6" spans="1:15" s="452" customFormat="1" ht="16.5" customHeight="1">
      <c r="A6" s="403"/>
      <c r="B6" s="403" t="s">
        <v>430</v>
      </c>
      <c r="C6" s="763" t="s">
        <v>420</v>
      </c>
      <c r="D6" s="763" t="s">
        <v>421</v>
      </c>
      <c r="E6" s="763"/>
      <c r="F6" s="763" t="s">
        <v>420</v>
      </c>
      <c r="G6" s="763" t="s">
        <v>421</v>
      </c>
      <c r="H6" s="763"/>
      <c r="I6" s="763" t="s">
        <v>420</v>
      </c>
      <c r="J6" s="763" t="s">
        <v>421</v>
      </c>
      <c r="K6" s="763"/>
      <c r="L6" s="763" t="s">
        <v>420</v>
      </c>
      <c r="M6" s="763" t="s">
        <v>421</v>
      </c>
    </row>
    <row r="7" spans="1:15" s="315" customFormat="1" ht="15.75" customHeight="1">
      <c r="A7" s="496">
        <v>1</v>
      </c>
      <c r="B7" s="452" t="s">
        <v>422</v>
      </c>
      <c r="C7" s="314"/>
      <c r="D7" s="314">
        <v>2173</v>
      </c>
      <c r="E7" s="314"/>
      <c r="F7" s="314"/>
      <c r="G7" s="314"/>
      <c r="H7" s="314"/>
      <c r="I7" s="314"/>
      <c r="J7" s="314">
        <v>1250.03832800331</v>
      </c>
      <c r="K7" s="314"/>
      <c r="L7" s="314"/>
      <c r="M7" s="314"/>
    </row>
    <row r="8" spans="1:15" s="315" customFormat="1" ht="15.75" customHeight="1">
      <c r="A8" s="496">
        <v>2</v>
      </c>
      <c r="B8" s="452" t="s">
        <v>423</v>
      </c>
      <c r="C8" s="314"/>
      <c r="D8" s="314">
        <v>715</v>
      </c>
      <c r="E8" s="314"/>
      <c r="F8" s="314"/>
      <c r="G8" s="314">
        <v>8052</v>
      </c>
      <c r="H8" s="314"/>
      <c r="J8" s="314"/>
      <c r="K8" s="314"/>
      <c r="L8" s="314"/>
      <c r="M8" s="314"/>
    </row>
    <row r="9" spans="1:15" s="315" customFormat="1" ht="15.75" customHeight="1">
      <c r="A9" s="496">
        <v>3</v>
      </c>
      <c r="B9" s="452" t="s">
        <v>424</v>
      </c>
      <c r="C9" s="314"/>
      <c r="D9" s="314">
        <v>288</v>
      </c>
      <c r="E9" s="314"/>
      <c r="F9" s="314"/>
      <c r="G9" s="314"/>
      <c r="H9" s="314"/>
      <c r="J9" s="314"/>
      <c r="K9" s="314"/>
      <c r="L9" s="314"/>
      <c r="M9" s="314"/>
    </row>
    <row r="10" spans="1:15" s="315" customFormat="1" ht="15.75" customHeight="1">
      <c r="A10" s="496">
        <v>4</v>
      </c>
      <c r="B10" s="452" t="s">
        <v>425</v>
      </c>
      <c r="C10" s="314"/>
      <c r="D10" s="314"/>
      <c r="E10" s="314"/>
      <c r="F10" s="314"/>
      <c r="G10" s="314"/>
      <c r="H10" s="314"/>
      <c r="J10" s="314"/>
      <c r="K10" s="314"/>
      <c r="L10" s="314"/>
      <c r="M10" s="314"/>
    </row>
    <row r="11" spans="1:15" s="315" customFormat="1" ht="15.75" customHeight="1">
      <c r="A11" s="496">
        <v>5</v>
      </c>
      <c r="B11" s="452" t="s">
        <v>810</v>
      </c>
      <c r="C11" s="314"/>
      <c r="D11" s="314"/>
      <c r="E11" s="314"/>
      <c r="F11" s="314"/>
      <c r="G11" s="314"/>
      <c r="H11" s="314"/>
      <c r="J11" s="314"/>
      <c r="K11" s="314"/>
      <c r="L11" s="314"/>
      <c r="M11" s="314"/>
    </row>
    <row r="12" spans="1:15" s="315" customFormat="1" ht="15.75" customHeight="1">
      <c r="A12" s="496">
        <v>6</v>
      </c>
      <c r="B12" s="452" t="s">
        <v>349</v>
      </c>
      <c r="C12" s="314"/>
      <c r="D12" s="314">
        <v>193</v>
      </c>
      <c r="E12" s="314"/>
      <c r="F12" s="314"/>
      <c r="G12" s="314"/>
      <c r="H12" s="314"/>
      <c r="J12" s="314">
        <v>10110.669991696468</v>
      </c>
      <c r="K12" s="314"/>
      <c r="L12" s="314"/>
      <c r="M12" s="314">
        <v>10246.132121294489</v>
      </c>
    </row>
    <row r="13" spans="1:15" s="315" customFormat="1" ht="15.75" customHeight="1">
      <c r="A13" s="496">
        <v>7</v>
      </c>
      <c r="B13" s="452" t="s">
        <v>431</v>
      </c>
      <c r="C13" s="314"/>
      <c r="D13" s="314"/>
      <c r="E13" s="314"/>
      <c r="F13" s="314"/>
      <c r="G13" s="314"/>
      <c r="H13" s="314"/>
      <c r="J13" s="314"/>
      <c r="K13" s="314"/>
      <c r="L13" s="314"/>
      <c r="M13" s="314"/>
    </row>
    <row r="14" spans="1:15" s="315" customFormat="1" ht="15.75" customHeight="1">
      <c r="A14" s="496">
        <v>8</v>
      </c>
      <c r="B14" s="452" t="s">
        <v>426</v>
      </c>
      <c r="C14" s="314"/>
      <c r="D14" s="314">
        <v>6117</v>
      </c>
      <c r="E14" s="314"/>
      <c r="F14" s="314"/>
      <c r="G14" s="314"/>
      <c r="H14" s="314"/>
      <c r="J14" s="314">
        <v>9361.682635609186</v>
      </c>
      <c r="K14" s="314"/>
      <c r="L14" s="314"/>
      <c r="M14" s="314"/>
    </row>
    <row r="15" spans="1:15" s="452" customFormat="1" ht="15.75" customHeight="1">
      <c r="A15" s="596">
        <v>9</v>
      </c>
      <c r="B15" s="486" t="s">
        <v>427</v>
      </c>
      <c r="C15" s="325"/>
      <c r="D15" s="325"/>
      <c r="E15" s="325"/>
      <c r="F15" s="325"/>
      <c r="G15" s="325"/>
      <c r="H15" s="325"/>
      <c r="I15" s="486"/>
      <c r="J15" s="325">
        <v>485.55495439399999</v>
      </c>
      <c r="K15" s="325"/>
      <c r="L15" s="325"/>
      <c r="M15" s="325"/>
    </row>
    <row r="16" spans="1:15" s="452" customFormat="1" ht="15.75" customHeight="1">
      <c r="A16" s="597">
        <v>10</v>
      </c>
      <c r="B16" s="489" t="s">
        <v>79</v>
      </c>
      <c r="C16" s="328"/>
      <c r="D16" s="328">
        <v>9486</v>
      </c>
      <c r="E16" s="328"/>
      <c r="F16" s="328"/>
      <c r="G16" s="328">
        <v>8052</v>
      </c>
      <c r="H16" s="328"/>
      <c r="I16" s="328"/>
      <c r="J16" s="328">
        <v>21207.945909702961</v>
      </c>
      <c r="K16" s="328"/>
      <c r="L16" s="328"/>
      <c r="M16" s="328">
        <v>10246.132121294489</v>
      </c>
    </row>
    <row r="17" spans="3:13" ht="15.75" customHeight="1">
      <c r="C17" s="30"/>
      <c r="D17" s="30"/>
      <c r="E17" s="30"/>
      <c r="F17" s="30"/>
      <c r="G17" s="30"/>
      <c r="H17" s="30"/>
      <c r="I17" s="30"/>
      <c r="J17" s="30"/>
      <c r="K17" s="30"/>
      <c r="L17" s="30"/>
      <c r="M17" s="42"/>
    </row>
    <row r="18" spans="3:13" ht="15.75" customHeight="1">
      <c r="C18" s="30"/>
      <c r="D18" s="30"/>
      <c r="E18" s="30"/>
      <c r="F18" s="30"/>
      <c r="G18" s="30"/>
      <c r="H18" s="30"/>
      <c r="I18" s="30"/>
      <c r="J18" s="30"/>
      <c r="K18" s="30"/>
      <c r="L18" s="30"/>
      <c r="M18" s="42"/>
    </row>
  </sheetData>
  <mergeCells count="6">
    <mergeCell ref="C4:G4"/>
    <mergeCell ref="I4:M4"/>
    <mergeCell ref="C5:D5"/>
    <mergeCell ref="F5:G5"/>
    <mergeCell ref="I5:J5"/>
    <mergeCell ref="L5:M5"/>
  </mergeCells>
  <hyperlinks>
    <hyperlink ref="O4" location="Index!A1" display="Index" xr:uid="{00000000-0004-0000-1B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5AB4"/>
  </sheetPr>
  <dimension ref="A1:F21"/>
  <sheetViews>
    <sheetView showGridLines="0" workbookViewId="0"/>
  </sheetViews>
  <sheetFormatPr defaultColWidth="9.26953125" defaultRowHeight="15.75" customHeight="1"/>
  <cols>
    <col min="1" max="1" width="5" style="38" customWidth="1"/>
    <col min="2" max="2" width="42.26953125" style="38" customWidth="1"/>
    <col min="3" max="3" width="15.7265625" style="43" customWidth="1"/>
    <col min="4" max="4" width="13.6328125" style="38" customWidth="1"/>
    <col min="5" max="5" width="3.26953125" style="38" customWidth="1"/>
    <col min="6" max="6" width="8.6328125" style="38" customWidth="1"/>
    <col min="7" max="16384" width="9.26953125" style="38"/>
  </cols>
  <sheetData>
    <row r="1" spans="1:6" ht="13">
      <c r="A1" s="14" t="s">
        <v>709</v>
      </c>
      <c r="C1" s="27"/>
      <c r="D1" s="10"/>
    </row>
    <row r="2" spans="1:6" s="451" customFormat="1" ht="15.75" customHeight="1">
      <c r="A2" s="495"/>
      <c r="B2" s="306"/>
      <c r="C2" s="308"/>
      <c r="D2" s="307"/>
    </row>
    <row r="3" spans="1:6" s="451" customFormat="1" ht="15.75" customHeight="1">
      <c r="B3" s="307"/>
      <c r="C3" s="308" t="s">
        <v>44</v>
      </c>
      <c r="D3" s="308" t="s">
        <v>45</v>
      </c>
    </row>
    <row r="4" spans="1:6" s="451" customFormat="1" ht="15.75" customHeight="1">
      <c r="A4" s="293"/>
      <c r="B4" s="293"/>
      <c r="C4" s="759"/>
      <c r="D4" s="760"/>
    </row>
    <row r="5" spans="1:6" s="315" customFormat="1" ht="15.75" customHeight="1">
      <c r="A5" s="403" t="s">
        <v>1536</v>
      </c>
      <c r="B5" s="403"/>
      <c r="C5" s="761" t="s">
        <v>697</v>
      </c>
      <c r="D5" s="762" t="s">
        <v>698</v>
      </c>
      <c r="F5" s="89" t="s">
        <v>282</v>
      </c>
    </row>
    <row r="6" spans="1:6" s="315" customFormat="1" ht="15.75" customHeight="1">
      <c r="A6" s="313"/>
      <c r="B6" s="442" t="s">
        <v>699</v>
      </c>
      <c r="C6" s="453"/>
      <c r="D6" s="314"/>
    </row>
    <row r="7" spans="1:6" s="315" customFormat="1" ht="15.75" customHeight="1">
      <c r="A7" s="313">
        <v>1</v>
      </c>
      <c r="B7" s="452" t="s">
        <v>700</v>
      </c>
      <c r="C7" s="453"/>
      <c r="D7" s="314"/>
    </row>
    <row r="8" spans="1:6" s="315" customFormat="1" ht="15.75" customHeight="1">
      <c r="A8" s="313">
        <v>2</v>
      </c>
      <c r="B8" s="452" t="s">
        <v>701</v>
      </c>
      <c r="C8" s="453"/>
      <c r="D8" s="314"/>
    </row>
    <row r="9" spans="1:6" s="315" customFormat="1" ht="15.75" customHeight="1">
      <c r="A9" s="313">
        <v>3</v>
      </c>
      <c r="B9" s="452" t="s">
        <v>702</v>
      </c>
      <c r="C9" s="453"/>
      <c r="D9" s="314"/>
    </row>
    <row r="10" spans="1:6" s="315" customFormat="1" ht="15.75" customHeight="1">
      <c r="A10" s="313">
        <v>4</v>
      </c>
      <c r="B10" s="452" t="s">
        <v>703</v>
      </c>
      <c r="C10" s="453"/>
      <c r="D10" s="314"/>
    </row>
    <row r="11" spans="1:6" s="315" customFormat="1" ht="15.75" customHeight="1">
      <c r="A11" s="324">
        <v>5</v>
      </c>
      <c r="B11" s="486" t="s">
        <v>704</v>
      </c>
      <c r="C11" s="487"/>
      <c r="D11" s="325"/>
    </row>
    <row r="12" spans="1:6" s="315" customFormat="1" ht="15.75" customHeight="1">
      <c r="A12" s="488">
        <v>6</v>
      </c>
      <c r="B12" s="489" t="s">
        <v>705</v>
      </c>
      <c r="C12" s="328"/>
      <c r="D12" s="328"/>
    </row>
    <row r="13" spans="1:6" s="315" customFormat="1" ht="15.75" customHeight="1">
      <c r="A13" s="313"/>
      <c r="B13" s="442" t="s">
        <v>706</v>
      </c>
      <c r="C13" s="326"/>
      <c r="D13" s="326"/>
    </row>
    <row r="14" spans="1:6" s="315" customFormat="1" ht="15.75" customHeight="1">
      <c r="A14" s="313">
        <v>7</v>
      </c>
      <c r="B14" s="452" t="s">
        <v>707</v>
      </c>
      <c r="C14" s="453"/>
      <c r="D14" s="314"/>
    </row>
    <row r="15" spans="1:6" s="315" customFormat="1" ht="15.75" customHeight="1">
      <c r="A15" s="313">
        <v>8</v>
      </c>
      <c r="B15" s="452" t="s">
        <v>708</v>
      </c>
      <c r="C15" s="453"/>
      <c r="D15" s="314"/>
    </row>
    <row r="16" spans="1:6" s="10" customFormat="1" ht="15.75" customHeight="1">
      <c r="C16" s="30"/>
      <c r="D16" s="30"/>
    </row>
    <row r="17" spans="2:4" ht="15.75" customHeight="1">
      <c r="B17" s="10"/>
      <c r="C17" s="30"/>
      <c r="D17" s="30"/>
    </row>
    <row r="18" spans="2:4" ht="15.75" customHeight="1">
      <c r="B18" s="10"/>
      <c r="C18" s="30"/>
      <c r="D18" s="30"/>
    </row>
    <row r="19" spans="2:4" ht="15.75" customHeight="1">
      <c r="B19" s="10"/>
      <c r="C19" s="30"/>
      <c r="D19" s="30"/>
    </row>
    <row r="20" spans="2:4" ht="15.75" customHeight="1">
      <c r="B20" s="10"/>
      <c r="C20" s="30"/>
      <c r="D20" s="30"/>
    </row>
    <row r="21" spans="2:4" ht="15.75" customHeight="1">
      <c r="B21" s="10"/>
      <c r="C21" s="30"/>
      <c r="D21" s="30"/>
    </row>
  </sheetData>
  <hyperlinks>
    <hyperlink ref="F5" location="Index!A1" display="Index" xr:uid="{DA0B81F9-515B-44EB-BC0D-D87C5CC8C16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5AB4"/>
  </sheetPr>
  <dimension ref="A1:G74"/>
  <sheetViews>
    <sheetView showGridLines="0" zoomScaleNormal="100" workbookViewId="0"/>
  </sheetViews>
  <sheetFormatPr defaultColWidth="9.26953125" defaultRowHeight="14"/>
  <cols>
    <col min="1" max="1" width="5" style="46" customWidth="1"/>
    <col min="2" max="2" width="1.7265625" style="46" customWidth="1"/>
    <col min="3" max="3" width="40.26953125" style="46" customWidth="1"/>
    <col min="4" max="4" width="16.6328125" style="46" customWidth="1"/>
    <col min="5" max="5" width="4" style="46" customWidth="1"/>
    <col min="6" max="6" width="8.6328125" style="46" customWidth="1"/>
    <col min="7" max="16384" width="9.26953125" style="46"/>
  </cols>
  <sheetData>
    <row r="1" spans="1:7" s="38" customFormat="1" ht="13">
      <c r="A1" s="14" t="s">
        <v>545</v>
      </c>
      <c r="C1" s="14"/>
      <c r="D1" s="14"/>
    </row>
    <row r="2" spans="1:7" s="451" customFormat="1" ht="11.5">
      <c r="B2" s="306"/>
      <c r="C2" s="306"/>
      <c r="D2" s="306"/>
    </row>
    <row r="3" spans="1:7" s="451" customFormat="1" ht="15" customHeight="1">
      <c r="B3" s="362"/>
      <c r="C3" s="362"/>
      <c r="D3" s="308" t="s">
        <v>44</v>
      </c>
    </row>
    <row r="4" spans="1:7" s="451" customFormat="1" ht="15.75" customHeight="1">
      <c r="A4" s="293"/>
      <c r="B4" s="293"/>
      <c r="C4" s="293"/>
      <c r="D4" s="293"/>
      <c r="F4" s="89" t="s">
        <v>282</v>
      </c>
    </row>
    <row r="5" spans="1:7" s="451" customFormat="1" ht="17.25" customHeight="1">
      <c r="A5" s="291" t="s">
        <v>1536</v>
      </c>
      <c r="B5" s="500"/>
      <c r="C5" s="609"/>
      <c r="D5" s="611" t="s">
        <v>82</v>
      </c>
    </row>
    <row r="6" spans="1:7" s="452" customFormat="1" ht="15.75" customHeight="1">
      <c r="A6" s="496"/>
      <c r="B6" s="497" t="s">
        <v>537</v>
      </c>
      <c r="C6" s="497"/>
    </row>
    <row r="7" spans="1:7" s="400" customFormat="1" ht="15.75" customHeight="1">
      <c r="A7" s="313">
        <v>1</v>
      </c>
      <c r="B7" s="452"/>
      <c r="C7" s="452" t="s">
        <v>538</v>
      </c>
      <c r="D7" s="498">
        <v>4802.3454194107699</v>
      </c>
      <c r="E7" s="452"/>
      <c r="F7" s="452"/>
      <c r="G7" s="499"/>
    </row>
    <row r="8" spans="1:7" s="400" customFormat="1" ht="15.75" customHeight="1">
      <c r="A8" s="313">
        <v>2</v>
      </c>
      <c r="B8" s="452"/>
      <c r="C8" s="452" t="s">
        <v>539</v>
      </c>
      <c r="D8" s="498">
        <v>6263.8311323246999</v>
      </c>
      <c r="E8" s="452"/>
      <c r="F8" s="452"/>
      <c r="G8" s="499"/>
    </row>
    <row r="9" spans="1:7" s="400" customFormat="1" ht="15.75" customHeight="1">
      <c r="A9" s="313">
        <v>3</v>
      </c>
      <c r="B9" s="452"/>
      <c r="C9" s="452" t="s">
        <v>540</v>
      </c>
      <c r="D9" s="498">
        <v>4751</v>
      </c>
      <c r="E9" s="452"/>
      <c r="F9" s="452"/>
      <c r="G9" s="499"/>
    </row>
    <row r="10" spans="1:7" s="400" customFormat="1" ht="15.75" customHeight="1">
      <c r="A10" s="313">
        <v>4</v>
      </c>
      <c r="B10" s="452"/>
      <c r="C10" s="452" t="s">
        <v>541</v>
      </c>
      <c r="D10" s="314"/>
      <c r="E10" s="452"/>
      <c r="F10" s="452"/>
      <c r="G10" s="499"/>
    </row>
    <row r="11" spans="1:7" s="400" customFormat="1" ht="15.75" customHeight="1">
      <c r="A11" s="313"/>
      <c r="B11" s="497" t="s">
        <v>546</v>
      </c>
      <c r="C11" s="452"/>
      <c r="D11" s="314"/>
      <c r="E11" s="452"/>
      <c r="F11" s="452"/>
      <c r="G11" s="499"/>
    </row>
    <row r="12" spans="1:7" s="400" customFormat="1" ht="15.75" customHeight="1">
      <c r="A12" s="313">
        <v>5</v>
      </c>
      <c r="B12" s="452"/>
      <c r="C12" s="452" t="s">
        <v>542</v>
      </c>
      <c r="D12" s="314"/>
      <c r="E12" s="452"/>
      <c r="F12" s="452"/>
      <c r="G12" s="499"/>
    </row>
    <row r="13" spans="1:7" s="400" customFormat="1" ht="15.75" customHeight="1">
      <c r="A13" s="313">
        <v>6</v>
      </c>
      <c r="B13" s="452"/>
      <c r="C13" s="452" t="s">
        <v>543</v>
      </c>
      <c r="D13" s="314"/>
      <c r="E13" s="452"/>
      <c r="F13" s="452"/>
      <c r="G13" s="499"/>
    </row>
    <row r="14" spans="1:7" s="400" customFormat="1" ht="15.75" customHeight="1">
      <c r="A14" s="313">
        <v>7</v>
      </c>
      <c r="B14" s="452"/>
      <c r="C14" s="452" t="s">
        <v>544</v>
      </c>
      <c r="D14" s="314"/>
      <c r="E14" s="452"/>
      <c r="F14" s="452"/>
      <c r="G14" s="499"/>
    </row>
    <row r="15" spans="1:7" s="400" customFormat="1" ht="15.75" customHeight="1">
      <c r="A15" s="324">
        <v>8</v>
      </c>
      <c r="B15" s="486" t="s">
        <v>842</v>
      </c>
      <c r="C15" s="486"/>
      <c r="D15" s="325"/>
      <c r="E15" s="452"/>
      <c r="F15" s="452"/>
      <c r="G15" s="499"/>
    </row>
    <row r="16" spans="1:7" s="452" customFormat="1" ht="15.75" customHeight="1">
      <c r="A16" s="501">
        <v>9</v>
      </c>
      <c r="B16" s="489" t="s">
        <v>79</v>
      </c>
      <c r="C16" s="489"/>
      <c r="D16" s="328">
        <f>+SUM(D6:D9)</f>
        <v>15817.176551735469</v>
      </c>
    </row>
    <row r="17" spans="2:4">
      <c r="B17" s="48"/>
      <c r="C17" s="48"/>
      <c r="D17" s="48"/>
    </row>
    <row r="18" spans="2:4" ht="14.5">
      <c r="B18" s="49"/>
      <c r="C18" s="49"/>
      <c r="D18"/>
    </row>
    <row r="19" spans="2:4">
      <c r="B19" s="48"/>
      <c r="C19" s="48"/>
      <c r="D19" s="48"/>
    </row>
    <row r="20" spans="2:4">
      <c r="B20" s="48"/>
      <c r="C20" s="48"/>
      <c r="D20" s="48"/>
    </row>
    <row r="21" spans="2:4">
      <c r="B21" s="48"/>
      <c r="C21" s="48"/>
      <c r="D21" s="48"/>
    </row>
    <row r="22" spans="2:4">
      <c r="B22" s="48"/>
      <c r="C22" s="48"/>
      <c r="D22" s="48"/>
    </row>
    <row r="23" spans="2:4">
      <c r="B23" s="48"/>
      <c r="C23" s="48"/>
      <c r="D23" s="48"/>
    </row>
    <row r="24" spans="2:4">
      <c r="B24" s="48"/>
      <c r="C24" s="48"/>
      <c r="D24" s="48"/>
    </row>
    <row r="25" spans="2:4">
      <c r="B25" s="48"/>
      <c r="C25" s="48"/>
      <c r="D25" s="48"/>
    </row>
    <row r="26" spans="2:4">
      <c r="B26" s="49"/>
      <c r="C26" s="49"/>
      <c r="D26" s="49"/>
    </row>
    <row r="27" spans="2:4">
      <c r="B27" s="48"/>
      <c r="C27" s="48"/>
      <c r="D27" s="48"/>
    </row>
    <row r="28" spans="2:4">
      <c r="B28" s="50"/>
      <c r="C28" s="50"/>
      <c r="D28" s="50"/>
    </row>
    <row r="29" spans="2:4">
      <c r="B29" s="49"/>
      <c r="C29" s="49"/>
      <c r="D29" s="49"/>
    </row>
    <row r="30" spans="2:4">
      <c r="B30" s="48"/>
      <c r="C30" s="48"/>
      <c r="D30" s="48"/>
    </row>
    <row r="31" spans="2:4">
      <c r="B31" s="48"/>
      <c r="C31" s="48"/>
      <c r="D31" s="48"/>
    </row>
    <row r="32" spans="2:4">
      <c r="B32" s="48"/>
      <c r="C32" s="48"/>
      <c r="D32" s="48"/>
    </row>
    <row r="33" spans="2:4">
      <c r="B33" s="48"/>
      <c r="C33" s="48"/>
      <c r="D33" s="48"/>
    </row>
    <row r="34" spans="2:4">
      <c r="B34" s="48"/>
      <c r="C34" s="48"/>
      <c r="D34" s="48"/>
    </row>
    <row r="35" spans="2:4" ht="14.5">
      <c r="B35" s="44"/>
      <c r="C35" s="44"/>
      <c r="D35" s="44"/>
    </row>
    <row r="36" spans="2:4">
      <c r="B36" s="49"/>
      <c r="C36" s="49"/>
      <c r="D36" s="49"/>
    </row>
    <row r="37" spans="2:4">
      <c r="B37" s="48"/>
      <c r="C37" s="48"/>
      <c r="D37" s="48"/>
    </row>
    <row r="38" spans="2:4">
      <c r="B38" s="48"/>
      <c r="C38" s="48"/>
      <c r="D38" s="48"/>
    </row>
    <row r="39" spans="2:4">
      <c r="B39" s="48"/>
      <c r="C39" s="48"/>
      <c r="D39" s="48"/>
    </row>
    <row r="40" spans="2:4">
      <c r="B40" s="48"/>
      <c r="C40" s="48"/>
      <c r="D40" s="48"/>
    </row>
    <row r="41" spans="2:4" ht="14.5">
      <c r="B41" s="44"/>
      <c r="C41" s="44"/>
      <c r="D41" s="44"/>
    </row>
    <row r="42" spans="2:4">
      <c r="B42" s="51"/>
      <c r="C42" s="51"/>
      <c r="D42" s="51"/>
    </row>
    <row r="43" spans="2:4" ht="14.5">
      <c r="B43" s="44"/>
      <c r="C43" s="44"/>
      <c r="D43" s="44"/>
    </row>
    <row r="44" spans="2:4" ht="14.5">
      <c r="B44" s="44"/>
      <c r="C44" s="44"/>
      <c r="D44" s="44"/>
    </row>
    <row r="45" spans="2:4" ht="14.5">
      <c r="B45" s="44"/>
      <c r="C45" s="44"/>
      <c r="D45" s="44"/>
    </row>
    <row r="46" spans="2:4" ht="14.5">
      <c r="B46" s="44"/>
      <c r="C46" s="44"/>
      <c r="D46" s="44"/>
    </row>
    <row r="47" spans="2:4" ht="14.5">
      <c r="B47" s="44"/>
      <c r="C47" s="44"/>
      <c r="D47" s="44"/>
    </row>
    <row r="48" spans="2:4" ht="14.5">
      <c r="B48" s="44"/>
      <c r="C48" s="44"/>
      <c r="D48" s="44"/>
    </row>
    <row r="49" spans="2:4" ht="14.5">
      <c r="B49" s="44"/>
      <c r="C49" s="44"/>
      <c r="D49" s="44"/>
    </row>
    <row r="50" spans="2:4" ht="14.5">
      <c r="B50" s="44"/>
      <c r="C50" s="44"/>
      <c r="D50" s="44"/>
    </row>
    <row r="51" spans="2:4" ht="14.5">
      <c r="B51" s="44"/>
      <c r="C51" s="44"/>
      <c r="D51" s="44"/>
    </row>
    <row r="52" spans="2:4" ht="14.5">
      <c r="B52" s="44"/>
      <c r="C52" s="44"/>
      <c r="D52" s="44"/>
    </row>
    <row r="53" spans="2:4" ht="14.5">
      <c r="B53" s="44"/>
      <c r="C53" s="44"/>
      <c r="D53" s="44"/>
    </row>
    <row r="54" spans="2:4" ht="14.5">
      <c r="B54" s="44"/>
      <c r="C54" s="44"/>
      <c r="D54" s="44"/>
    </row>
    <row r="55" spans="2:4" ht="14.5">
      <c r="B55" s="44"/>
      <c r="C55" s="44"/>
      <c r="D55" s="44"/>
    </row>
    <row r="56" spans="2:4" ht="14.5">
      <c r="B56" s="44"/>
      <c r="C56" s="44"/>
      <c r="D56" s="44"/>
    </row>
    <row r="57" spans="2:4" ht="14.5">
      <c r="B57" s="44"/>
      <c r="C57" s="44"/>
      <c r="D57" s="44"/>
    </row>
    <row r="58" spans="2:4" ht="14.5">
      <c r="B58" s="44"/>
      <c r="C58" s="44"/>
      <c r="D58" s="44"/>
    </row>
    <row r="59" spans="2:4" ht="14.5">
      <c r="B59" s="44"/>
      <c r="C59" s="44"/>
      <c r="D59" s="44"/>
    </row>
    <row r="60" spans="2:4" ht="14.5">
      <c r="B60" s="44"/>
      <c r="C60" s="44"/>
      <c r="D60" s="44"/>
    </row>
    <row r="61" spans="2:4" ht="14.5">
      <c r="B61" s="44"/>
      <c r="C61" s="44"/>
      <c r="D61" s="44"/>
    </row>
    <row r="62" spans="2:4" ht="14.5">
      <c r="B62" s="44"/>
      <c r="C62" s="44"/>
      <c r="D62" s="44"/>
    </row>
    <row r="63" spans="2:4" ht="14.5">
      <c r="B63" s="44"/>
      <c r="C63" s="44"/>
      <c r="D63" s="44"/>
    </row>
    <row r="64" spans="2:4" ht="14.5">
      <c r="B64" s="44"/>
      <c r="C64" s="44"/>
      <c r="D64" s="44"/>
    </row>
    <row r="65" spans="2:4" ht="14.5">
      <c r="B65" s="44"/>
      <c r="C65" s="44"/>
      <c r="D65" s="44"/>
    </row>
    <row r="66" spans="2:4" ht="14.5">
      <c r="B66" s="44"/>
      <c r="C66" s="44"/>
      <c r="D66" s="44"/>
    </row>
    <row r="67" spans="2:4" ht="14.5">
      <c r="B67" s="44"/>
      <c r="C67" s="44"/>
      <c r="D67" s="44"/>
    </row>
    <row r="68" spans="2:4" ht="14.5">
      <c r="B68" s="44"/>
      <c r="C68" s="44"/>
      <c r="D68" s="44"/>
    </row>
    <row r="69" spans="2:4" ht="14.5">
      <c r="B69" s="44"/>
      <c r="C69" s="44"/>
      <c r="D69" s="44"/>
    </row>
    <row r="70" spans="2:4" ht="14.5">
      <c r="B70" s="44"/>
      <c r="C70" s="44"/>
      <c r="D70" s="44"/>
    </row>
    <row r="71" spans="2:4" ht="14.5">
      <c r="B71" s="44"/>
      <c r="C71" s="44"/>
      <c r="D71" s="44"/>
    </row>
    <row r="72" spans="2:4" ht="14.5">
      <c r="B72" s="44"/>
      <c r="C72" s="44"/>
      <c r="D72" s="44"/>
    </row>
    <row r="73" spans="2:4" ht="14.5">
      <c r="B73" s="44"/>
      <c r="C73" s="44"/>
      <c r="D73" s="44"/>
    </row>
    <row r="74" spans="2:4" ht="14.5">
      <c r="B74" s="44"/>
      <c r="C74" s="44"/>
      <c r="D74" s="44"/>
    </row>
  </sheetData>
  <hyperlinks>
    <hyperlink ref="F4" location="Index!A1" display="Index" xr:uid="{00000000-0004-0000-22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5FF2-BCA8-4EC7-987B-F147DDC820B5}">
  <sheetPr>
    <tabColor rgb="FF005AB4"/>
  </sheetPr>
  <dimension ref="A1:M30"/>
  <sheetViews>
    <sheetView showGridLines="0" workbookViewId="0"/>
  </sheetViews>
  <sheetFormatPr defaultColWidth="10.08984375" defaultRowHeight="12.5"/>
  <cols>
    <col min="1" max="1" width="27.08984375" style="10" customWidth="1"/>
    <col min="2" max="2" width="30.08984375" style="10" customWidth="1"/>
    <col min="3" max="7" width="14.08984375" style="10" customWidth="1"/>
    <col min="8" max="8" width="31.81640625" style="10" customWidth="1"/>
    <col min="9" max="9" width="3.81640625" style="10" customWidth="1"/>
    <col min="10" max="10" width="8.6328125" style="10" customWidth="1"/>
    <col min="11" max="19" width="9.08984375" style="10" customWidth="1"/>
    <col min="20" max="16384" width="10.08984375" style="10"/>
  </cols>
  <sheetData>
    <row r="1" spans="1:13" ht="16.5" customHeight="1">
      <c r="A1" s="650" t="s">
        <v>978</v>
      </c>
      <c r="B1" s="14"/>
      <c r="C1" s="612"/>
      <c r="D1" s="14"/>
      <c r="E1" s="14"/>
      <c r="F1" s="14"/>
      <c r="G1" s="14"/>
      <c r="H1" s="14"/>
    </row>
    <row r="2" spans="1:13" s="307" customFormat="1" ht="15.75" customHeight="1">
      <c r="A2" s="306"/>
      <c r="B2" s="306"/>
      <c r="C2" s="306"/>
      <c r="D2" s="306"/>
      <c r="E2" s="306"/>
      <c r="F2" s="306"/>
      <c r="G2" s="306"/>
      <c r="H2" s="306"/>
    </row>
    <row r="3" spans="1:13" s="307" customFormat="1" ht="15.75" customHeight="1">
      <c r="A3" s="308" t="s">
        <v>44</v>
      </c>
      <c r="B3" s="308" t="s">
        <v>45</v>
      </c>
      <c r="C3" s="308" t="s">
        <v>46</v>
      </c>
      <c r="D3" s="308" t="s">
        <v>84</v>
      </c>
      <c r="E3" s="308" t="s">
        <v>85</v>
      </c>
      <c r="F3" s="308" t="s">
        <v>294</v>
      </c>
      <c r="G3" s="308" t="s">
        <v>260</v>
      </c>
      <c r="H3" s="308" t="s">
        <v>290</v>
      </c>
    </row>
    <row r="4" spans="1:13" s="307" customFormat="1" ht="15.75" customHeight="1">
      <c r="A4" s="979" t="s">
        <v>1541</v>
      </c>
      <c r="B4" s="1140" t="s">
        <v>979</v>
      </c>
      <c r="C4" s="1142" t="s">
        <v>980</v>
      </c>
      <c r="D4" s="1142"/>
      <c r="E4" s="1142"/>
      <c r="F4" s="1142"/>
      <c r="G4" s="1142"/>
      <c r="H4" s="291"/>
      <c r="J4" s="651" t="s">
        <v>282</v>
      </c>
    </row>
    <row r="5" spans="1:13" s="307" customFormat="1" ht="15.75" customHeight="1">
      <c r="A5" s="291"/>
      <c r="B5" s="1140"/>
      <c r="C5" s="1143" t="s">
        <v>981</v>
      </c>
      <c r="D5" s="1143" t="s">
        <v>982</v>
      </c>
      <c r="E5" s="1143" t="s">
        <v>983</v>
      </c>
      <c r="F5" s="1143" t="s">
        <v>984</v>
      </c>
      <c r="G5" s="403"/>
      <c r="H5" s="291"/>
      <c r="J5" s="363"/>
    </row>
    <row r="6" spans="1:13" s="307" customFormat="1" ht="15.75" customHeight="1">
      <c r="A6" s="291"/>
      <c r="B6" s="1140"/>
      <c r="C6" s="1143"/>
      <c r="D6" s="1143"/>
      <c r="E6" s="1143"/>
      <c r="F6" s="1143"/>
      <c r="G6" s="1143" t="s">
        <v>985</v>
      </c>
      <c r="H6" s="291"/>
    </row>
    <row r="7" spans="1:13" s="307" customFormat="1" ht="15.75" customHeight="1">
      <c r="A7" s="291" t="s">
        <v>986</v>
      </c>
      <c r="B7" s="1141"/>
      <c r="C7" s="1142"/>
      <c r="D7" s="1142"/>
      <c r="E7" s="1142"/>
      <c r="F7" s="1142"/>
      <c r="G7" s="1142"/>
      <c r="H7" s="653" t="s">
        <v>987</v>
      </c>
      <c r="J7" s="652"/>
    </row>
    <row r="8" spans="1:13" s="315" customFormat="1" ht="15.75" customHeight="1">
      <c r="A8" s="315" t="s">
        <v>988</v>
      </c>
      <c r="B8" s="315" t="s">
        <v>981</v>
      </c>
      <c r="C8" s="980" t="s">
        <v>989</v>
      </c>
      <c r="G8" s="805"/>
      <c r="H8" s="315" t="s">
        <v>990</v>
      </c>
      <c r="J8" s="652"/>
      <c r="K8" s="307"/>
      <c r="L8" s="307"/>
      <c r="M8" s="307"/>
    </row>
    <row r="9" spans="1:13" s="315" customFormat="1" ht="15.75" customHeight="1">
      <c r="A9" s="315" t="s">
        <v>991</v>
      </c>
      <c r="B9" s="315" t="s">
        <v>981</v>
      </c>
      <c r="C9" s="980" t="s">
        <v>989</v>
      </c>
      <c r="G9" s="805"/>
      <c r="H9" s="315" t="s">
        <v>992</v>
      </c>
      <c r="J9" s="662"/>
    </row>
    <row r="10" spans="1:13" s="315" customFormat="1" ht="15.75" customHeight="1">
      <c r="A10" s="315" t="s">
        <v>994</v>
      </c>
      <c r="B10" s="315" t="s">
        <v>981</v>
      </c>
      <c r="C10" s="980" t="s">
        <v>989</v>
      </c>
      <c r="G10" s="805"/>
      <c r="H10" s="315" t="s">
        <v>992</v>
      </c>
      <c r="J10" s="662"/>
    </row>
    <row r="11" spans="1:13" s="315" customFormat="1" ht="15.75" customHeight="1">
      <c r="A11" s="315" t="s">
        <v>995</v>
      </c>
      <c r="B11" s="315" t="s">
        <v>981</v>
      </c>
      <c r="C11" s="980" t="s">
        <v>989</v>
      </c>
      <c r="G11" s="805"/>
      <c r="H11" s="315" t="s">
        <v>992</v>
      </c>
      <c r="J11" s="662"/>
    </row>
    <row r="12" spans="1:13" s="315" customFormat="1" ht="15.75" customHeight="1">
      <c r="A12" s="315" t="s">
        <v>1012</v>
      </c>
      <c r="B12" s="315" t="s">
        <v>981</v>
      </c>
      <c r="C12" s="980" t="s">
        <v>989</v>
      </c>
      <c r="G12" s="805"/>
      <c r="H12" s="315" t="s">
        <v>992</v>
      </c>
      <c r="I12" s="663"/>
      <c r="J12" s="662"/>
    </row>
    <row r="13" spans="1:13" s="315" customFormat="1" ht="15.75" customHeight="1">
      <c r="A13" s="315" t="s">
        <v>996</v>
      </c>
      <c r="B13" s="315" t="s">
        <v>981</v>
      </c>
      <c r="C13" s="980"/>
      <c r="E13" s="805" t="s">
        <v>989</v>
      </c>
      <c r="G13" s="805"/>
      <c r="H13" s="315" t="s">
        <v>997</v>
      </c>
      <c r="J13" s="662"/>
    </row>
    <row r="14" spans="1:13" s="315" customFormat="1" ht="15.75" customHeight="1">
      <c r="A14" s="315" t="s">
        <v>998</v>
      </c>
      <c r="B14" s="315" t="s">
        <v>981</v>
      </c>
      <c r="C14" s="980"/>
      <c r="E14" s="805" t="s">
        <v>989</v>
      </c>
      <c r="G14" s="805"/>
      <c r="H14" s="315" t="s">
        <v>997</v>
      </c>
      <c r="J14" s="662"/>
    </row>
    <row r="15" spans="1:13" s="315" customFormat="1" ht="15.75" customHeight="1">
      <c r="A15" s="315" t="s">
        <v>999</v>
      </c>
      <c r="B15" s="315" t="s">
        <v>981</v>
      </c>
      <c r="C15" s="980" t="s">
        <v>989</v>
      </c>
      <c r="G15" s="805"/>
      <c r="H15" s="315" t="s">
        <v>1000</v>
      </c>
      <c r="J15" s="662"/>
    </row>
    <row r="16" spans="1:13" s="315" customFormat="1" ht="15.75" customHeight="1">
      <c r="A16" s="315" t="s">
        <v>1001</v>
      </c>
      <c r="B16" s="315" t="s">
        <v>981</v>
      </c>
      <c r="C16" s="980" t="s">
        <v>989</v>
      </c>
      <c r="G16" s="805"/>
      <c r="H16" s="315" t="s">
        <v>1002</v>
      </c>
      <c r="J16" s="662"/>
    </row>
    <row r="17" spans="1:10" s="315" customFormat="1" ht="15.75" customHeight="1">
      <c r="A17" s="315" t="s">
        <v>1003</v>
      </c>
      <c r="B17" s="315" t="s">
        <v>981</v>
      </c>
      <c r="C17" s="980" t="s">
        <v>989</v>
      </c>
      <c r="G17" s="805"/>
      <c r="H17" s="315" t="s">
        <v>992</v>
      </c>
      <c r="J17" s="662"/>
    </row>
    <row r="18" spans="1:10" s="315" customFormat="1" ht="15.75" customHeight="1">
      <c r="A18" s="315" t="s">
        <v>1004</v>
      </c>
      <c r="B18" s="315" t="s">
        <v>993</v>
      </c>
      <c r="C18" s="980" t="s">
        <v>989</v>
      </c>
      <c r="G18" s="980"/>
      <c r="H18" s="315" t="s">
        <v>992</v>
      </c>
      <c r="J18" s="664"/>
    </row>
    <row r="19" spans="1:10" s="315" customFormat="1" ht="15.75" customHeight="1">
      <c r="A19" s="315" t="s">
        <v>1005</v>
      </c>
      <c r="B19" s="315" t="s">
        <v>993</v>
      </c>
      <c r="C19" s="980" t="s">
        <v>989</v>
      </c>
      <c r="G19" s="980"/>
      <c r="H19" s="315" t="s">
        <v>992</v>
      </c>
    </row>
    <row r="20" spans="1:10" s="315" customFormat="1" ht="15.75" customHeight="1">
      <c r="A20" s="315" t="s">
        <v>1006</v>
      </c>
      <c r="B20" s="315" t="s">
        <v>993</v>
      </c>
      <c r="C20" s="980" t="s">
        <v>989</v>
      </c>
      <c r="D20" s="442"/>
      <c r="E20" s="442"/>
      <c r="F20" s="442"/>
      <c r="G20" s="980"/>
      <c r="H20" s="315" t="s">
        <v>992</v>
      </c>
    </row>
    <row r="21" spans="1:10" s="315" customFormat="1" ht="15.75" customHeight="1">
      <c r="A21" s="315" t="s">
        <v>1007</v>
      </c>
      <c r="B21" s="315" t="s">
        <v>993</v>
      </c>
      <c r="C21" s="980" t="s">
        <v>989</v>
      </c>
      <c r="G21" s="980"/>
      <c r="H21" s="315" t="s">
        <v>992</v>
      </c>
    </row>
    <row r="22" spans="1:10" s="315" customFormat="1" ht="15.75" customHeight="1">
      <c r="A22" s="315" t="s">
        <v>1008</v>
      </c>
      <c r="B22" s="315" t="s">
        <v>993</v>
      </c>
      <c r="C22" s="980" t="s">
        <v>989</v>
      </c>
      <c r="G22" s="980"/>
      <c r="H22" s="315" t="s">
        <v>1009</v>
      </c>
    </row>
    <row r="23" spans="1:10" s="315" customFormat="1" ht="15.75" customHeight="1">
      <c r="A23" s="315" t="s">
        <v>1010</v>
      </c>
      <c r="B23" s="315" t="s">
        <v>981</v>
      </c>
      <c r="C23" s="980" t="s">
        <v>989</v>
      </c>
      <c r="G23" s="805"/>
      <c r="H23" s="315" t="s">
        <v>1011</v>
      </c>
    </row>
    <row r="24" spans="1:10" s="315" customFormat="1" ht="15.75" customHeight="1">
      <c r="A24" s="10"/>
      <c r="B24" s="10"/>
      <c r="C24" s="10"/>
      <c r="D24" s="10"/>
      <c r="E24" s="10"/>
      <c r="F24" s="10"/>
      <c r="G24" s="10"/>
      <c r="H24" s="10"/>
    </row>
    <row r="25" spans="1:10" s="315" customFormat="1" ht="15.75" customHeight="1">
      <c r="A25" s="14"/>
      <c r="B25" s="10"/>
      <c r="C25" s="10"/>
      <c r="D25" s="10"/>
      <c r="E25" s="10"/>
      <c r="F25" s="10"/>
      <c r="G25" s="10"/>
      <c r="H25" s="10"/>
    </row>
    <row r="26" spans="1:10" s="315" customFormat="1" ht="15.75" customHeight="1">
      <c r="A26" s="615"/>
      <c r="B26" s="10"/>
      <c r="C26" s="10"/>
      <c r="D26" s="10"/>
      <c r="E26" s="10"/>
      <c r="F26" s="10"/>
      <c r="G26" s="10"/>
      <c r="H26" s="10"/>
    </row>
    <row r="27" spans="1:10" s="315" customFormat="1" ht="15.75" customHeight="1">
      <c r="A27" s="10"/>
      <c r="B27" s="10"/>
      <c r="C27" s="10"/>
      <c r="D27" s="10"/>
      <c r="E27" s="10"/>
      <c r="F27" s="10"/>
      <c r="G27" s="10"/>
      <c r="H27" s="10"/>
    </row>
    <row r="28" spans="1:10" s="315" customFormat="1" ht="15.75" customHeight="1">
      <c r="A28" s="10"/>
      <c r="B28" s="10"/>
      <c r="C28" s="10"/>
      <c r="D28" s="10"/>
      <c r="E28" s="10"/>
      <c r="F28" s="10"/>
      <c r="G28" s="10"/>
      <c r="H28" s="10"/>
    </row>
    <row r="29" spans="1:10" s="315" customFormat="1" ht="15.75" customHeight="1">
      <c r="A29" s="10"/>
      <c r="B29" s="10"/>
      <c r="C29" s="10"/>
      <c r="D29" s="10"/>
      <c r="E29" s="10"/>
      <c r="F29" s="10"/>
      <c r="G29" s="10"/>
      <c r="H29" s="10"/>
    </row>
    <row r="30" spans="1:10" s="315" customFormat="1" ht="15.75" customHeight="1">
      <c r="A30" s="10"/>
      <c r="B30" s="10"/>
      <c r="C30" s="10"/>
      <c r="D30" s="10"/>
      <c r="E30" s="10"/>
      <c r="F30" s="10"/>
      <c r="G30" s="10"/>
      <c r="H30" s="10"/>
    </row>
  </sheetData>
  <mergeCells count="7">
    <mergeCell ref="B4:B7"/>
    <mergeCell ref="C4:G4"/>
    <mergeCell ref="C5:C7"/>
    <mergeCell ref="D5:D7"/>
    <mergeCell ref="E5:E7"/>
    <mergeCell ref="F5:F7"/>
    <mergeCell ref="G6:G7"/>
  </mergeCells>
  <hyperlinks>
    <hyperlink ref="J4" location="Index!A1" display="Index" xr:uid="{F04BAAC7-854B-4468-BBB4-09A6538070F5}"/>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53D3-F6D4-4519-8D6C-0FA7D4410281}">
  <sheetPr>
    <tabColor rgb="FF005AB4"/>
  </sheetPr>
  <dimension ref="A1:G27"/>
  <sheetViews>
    <sheetView showGridLines="0" workbookViewId="0"/>
  </sheetViews>
  <sheetFormatPr defaultColWidth="8.81640625" defaultRowHeight="13"/>
  <cols>
    <col min="1" max="1" width="16.36328125" style="5" customWidth="1"/>
    <col min="2" max="2" width="8.26953125" style="5" customWidth="1"/>
    <col min="3" max="3" width="65.26953125" style="5" customWidth="1"/>
    <col min="4" max="4" width="2.26953125" style="5" customWidth="1"/>
    <col min="5" max="5" width="39.36328125" style="5" customWidth="1"/>
    <col min="6" max="6" width="4.08984375" style="5" customWidth="1"/>
    <col min="7" max="16384" width="8.81640625" style="5"/>
  </cols>
  <sheetData>
    <row r="1" spans="1:7" s="632" customFormat="1">
      <c r="A1" s="631" t="s">
        <v>1287</v>
      </c>
    </row>
    <row r="2" spans="1:7" s="362" customFormat="1" ht="11.5">
      <c r="B2" s="400"/>
    </row>
    <row r="3" spans="1:7" s="362" customFormat="1" ht="11.5">
      <c r="B3" s="315"/>
    </row>
    <row r="4" spans="1:7" s="362" customFormat="1" ht="23">
      <c r="A4" s="669" t="s">
        <v>945</v>
      </c>
      <c r="B4" s="669" t="s">
        <v>798</v>
      </c>
      <c r="C4" s="533" t="s">
        <v>536</v>
      </c>
      <c r="D4" s="533"/>
      <c r="E4" s="533" t="s">
        <v>1542</v>
      </c>
      <c r="G4" s="89" t="s">
        <v>282</v>
      </c>
    </row>
    <row r="5" spans="1:7" s="362" customFormat="1" ht="80.5">
      <c r="A5" s="551" t="s">
        <v>1288</v>
      </c>
      <c r="B5" s="551" t="s">
        <v>44</v>
      </c>
      <c r="C5" s="639" t="s">
        <v>1289</v>
      </c>
      <c r="D5" s="552"/>
      <c r="E5" s="959" t="s">
        <v>1290</v>
      </c>
    </row>
    <row r="6" spans="1:7" s="362" customFormat="1" ht="57.5">
      <c r="A6" s="553" t="s">
        <v>1291</v>
      </c>
      <c r="B6" s="553" t="s">
        <v>45</v>
      </c>
      <c r="C6" s="642" t="s">
        <v>1292</v>
      </c>
      <c r="D6" s="554"/>
      <c r="E6" s="965" t="s">
        <v>1974</v>
      </c>
    </row>
    <row r="7" spans="1:7" s="362" customFormat="1" ht="23">
      <c r="A7" s="553" t="s">
        <v>1293</v>
      </c>
      <c r="B7" s="553" t="s">
        <v>84</v>
      </c>
      <c r="C7" s="642" t="s">
        <v>1294</v>
      </c>
      <c r="D7" s="554"/>
      <c r="E7" s="965" t="s">
        <v>1975</v>
      </c>
    </row>
    <row r="8" spans="1:7" s="362" customFormat="1" ht="11.5"/>
    <row r="9" spans="1:7" s="362" customFormat="1" ht="11.5"/>
    <row r="10" spans="1:7" s="362" customFormat="1" ht="11.5"/>
    <row r="11" spans="1:7" s="362" customFormat="1" ht="11.5"/>
    <row r="12" spans="1:7" s="362" customFormat="1" ht="11.5"/>
    <row r="13" spans="1:7" s="362" customFormat="1" ht="11.5"/>
    <row r="14" spans="1:7" s="362" customFormat="1" ht="11.5"/>
    <row r="15" spans="1:7" s="362" customFormat="1" ht="11.5"/>
    <row r="16" spans="1:7" s="362" customFormat="1" ht="11.5"/>
    <row r="17" s="362" customFormat="1" ht="11.5"/>
    <row r="18" s="362" customFormat="1" ht="11.5"/>
    <row r="19" s="362" customFormat="1" ht="11.5"/>
    <row r="20" s="362" customFormat="1" ht="11.5"/>
    <row r="21" s="362" customFormat="1" ht="11.5"/>
    <row r="22" s="362" customFormat="1" ht="11.5"/>
    <row r="23" s="362" customFormat="1" ht="11.5"/>
    <row r="24" s="362" customFormat="1" ht="11.5"/>
    <row r="25" s="362" customFormat="1" ht="11.5"/>
    <row r="26" s="362" customFormat="1" ht="11.5"/>
    <row r="27" s="362" customFormat="1" ht="11.5"/>
  </sheetData>
  <hyperlinks>
    <hyperlink ref="G4" location="Index!A1" display="Index" xr:uid="{7DB83475-EAF7-4395-B3BB-D05EE578362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987D-481A-435B-9BDB-D1FBF183614C}">
  <sheetPr>
    <tabColor rgb="FF005AB4"/>
  </sheetPr>
  <dimension ref="A1:I71"/>
  <sheetViews>
    <sheetView showGridLines="0" workbookViewId="0"/>
  </sheetViews>
  <sheetFormatPr defaultColWidth="9.26953125" defaultRowHeight="14"/>
  <cols>
    <col min="1" max="1" width="5" style="70" customWidth="1"/>
    <col min="2" max="2" width="40.26953125" style="70" customWidth="1"/>
    <col min="3" max="6" width="16.7265625" style="70" customWidth="1"/>
    <col min="7" max="7" width="4" style="70" customWidth="1"/>
    <col min="8" max="8" width="8.6328125" style="70" customWidth="1"/>
    <col min="9" max="16384" width="9.26953125" style="70"/>
  </cols>
  <sheetData>
    <row r="1" spans="1:9" s="38" customFormat="1" ht="13">
      <c r="A1" s="14" t="s">
        <v>854</v>
      </c>
      <c r="B1" s="14"/>
      <c r="C1" s="14"/>
      <c r="D1" s="14"/>
      <c r="E1" s="14"/>
      <c r="F1" s="14"/>
    </row>
    <row r="2" spans="1:9" s="451" customFormat="1" ht="11.5">
      <c r="B2" s="306"/>
      <c r="C2" s="306"/>
      <c r="D2" s="306"/>
      <c r="E2" s="306"/>
      <c r="F2" s="306"/>
    </row>
    <row r="3" spans="1:9" s="451" customFormat="1" ht="15" customHeight="1">
      <c r="B3" s="362"/>
      <c r="C3" s="308" t="s">
        <v>44</v>
      </c>
      <c r="D3" s="308" t="s">
        <v>45</v>
      </c>
      <c r="E3" s="308" t="s">
        <v>46</v>
      </c>
      <c r="F3" s="308" t="s">
        <v>84</v>
      </c>
    </row>
    <row r="4" spans="1:9" s="452" customFormat="1" ht="15.75" customHeight="1">
      <c r="A4" s="403" t="s">
        <v>1543</v>
      </c>
      <c r="B4" s="533"/>
      <c r="C4" s="1271"/>
      <c r="D4" s="1272"/>
      <c r="E4" s="1271"/>
      <c r="F4" s="1271"/>
      <c r="H4" s="89" t="s">
        <v>282</v>
      </c>
    </row>
    <row r="5" spans="1:9" s="452" customFormat="1" ht="15.75" customHeight="1">
      <c r="A5" s="403"/>
      <c r="B5" s="533"/>
      <c r="C5" s="1271" t="s">
        <v>856</v>
      </c>
      <c r="D5" s="1272"/>
      <c r="E5" s="1271" t="s">
        <v>857</v>
      </c>
      <c r="F5" s="1271"/>
      <c r="H5" s="40"/>
    </row>
    <row r="6" spans="1:9" s="452" customFormat="1" ht="17.25" customHeight="1">
      <c r="A6" s="403"/>
      <c r="B6" s="757" t="s">
        <v>855</v>
      </c>
      <c r="C6" s="611" t="s">
        <v>1537</v>
      </c>
      <c r="D6" s="758" t="s">
        <v>1539</v>
      </c>
      <c r="E6" s="611" t="s">
        <v>1537</v>
      </c>
      <c r="F6" s="611" t="s">
        <v>1539</v>
      </c>
    </row>
    <row r="7" spans="1:9" s="452" customFormat="1" ht="15.75" customHeight="1">
      <c r="A7" s="496">
        <v>1</v>
      </c>
      <c r="B7" s="452" t="s">
        <v>858</v>
      </c>
      <c r="C7" s="498">
        <v>5064.55759351508</v>
      </c>
      <c r="D7" s="937">
        <v>5096.7656826051398</v>
      </c>
      <c r="E7" s="498">
        <v>4954.5812812576596</v>
      </c>
      <c r="F7" s="937">
        <v>5605.0069713209696</v>
      </c>
    </row>
    <row r="8" spans="1:9" s="400" customFormat="1" ht="15.75" customHeight="1">
      <c r="A8" s="313">
        <v>2</v>
      </c>
      <c r="B8" s="452" t="s">
        <v>859</v>
      </c>
      <c r="C8" s="498">
        <v>-7645.5648745291001</v>
      </c>
      <c r="D8" s="937">
        <v>-7880.9175250144199</v>
      </c>
      <c r="E8" s="498">
        <v>-2010.6287887583699</v>
      </c>
      <c r="F8" s="937">
        <v>169.581071415818</v>
      </c>
      <c r="G8" s="452"/>
      <c r="H8" s="452"/>
      <c r="I8" s="499"/>
    </row>
    <row r="9" spans="1:9" s="400" customFormat="1" ht="15.75" customHeight="1">
      <c r="A9" s="313">
        <v>3</v>
      </c>
      <c r="B9" s="452" t="s">
        <v>860</v>
      </c>
      <c r="C9" s="498">
        <v>-67.402252763149392</v>
      </c>
      <c r="D9" s="937">
        <v>1011.71124053139</v>
      </c>
      <c r="E9" s="399"/>
      <c r="F9" s="399"/>
      <c r="G9" s="452"/>
      <c r="H9" s="452"/>
      <c r="I9" s="499"/>
    </row>
    <row r="10" spans="1:9" s="400" customFormat="1" ht="15.75" customHeight="1">
      <c r="A10" s="313">
        <v>4</v>
      </c>
      <c r="B10" s="452" t="s">
        <v>861</v>
      </c>
      <c r="C10" s="498">
        <v>257.16455134819699</v>
      </c>
      <c r="D10" s="937">
        <v>-454.061733217594</v>
      </c>
      <c r="E10" s="399"/>
      <c r="F10" s="399"/>
      <c r="G10" s="452"/>
      <c r="H10" s="452"/>
      <c r="I10" s="499"/>
    </row>
    <row r="11" spans="1:9" s="400" customFormat="1" ht="15.75" customHeight="1">
      <c r="A11" s="313">
        <v>5</v>
      </c>
      <c r="B11" s="452" t="s">
        <v>862</v>
      </c>
      <c r="C11" s="314">
        <v>2543.4217607748901</v>
      </c>
      <c r="D11" s="285">
        <v>1925.6102644477501</v>
      </c>
      <c r="E11" s="399"/>
      <c r="F11" s="399"/>
      <c r="G11" s="452"/>
      <c r="H11" s="452"/>
      <c r="I11" s="499"/>
    </row>
    <row r="12" spans="1:9" s="400" customFormat="1" ht="15.75" customHeight="1">
      <c r="A12" s="324">
        <v>6</v>
      </c>
      <c r="B12" s="486" t="s">
        <v>863</v>
      </c>
      <c r="C12" s="325">
        <v>-3676.4031058293599</v>
      </c>
      <c r="D12" s="299">
        <v>-2608.6176276810202</v>
      </c>
      <c r="E12" s="503"/>
      <c r="F12" s="503"/>
      <c r="G12" s="452"/>
      <c r="H12" s="452"/>
      <c r="I12" s="499"/>
    </row>
    <row r="13" spans="1:9">
      <c r="A13" s="39"/>
      <c r="B13" s="502"/>
      <c r="C13" s="52"/>
      <c r="D13" s="52"/>
      <c r="E13" s="52"/>
      <c r="F13" s="52"/>
    </row>
    <row r="14" spans="1:9">
      <c r="B14" s="48"/>
      <c r="C14" s="48"/>
      <c r="D14" s="48"/>
      <c r="E14" s="48"/>
      <c r="F14" s="48"/>
    </row>
    <row r="15" spans="1:9" ht="14.5">
      <c r="B15" s="49"/>
      <c r="C15"/>
      <c r="D15"/>
      <c r="E15"/>
      <c r="F15"/>
    </row>
    <row r="16" spans="1:9">
      <c r="B16" s="48"/>
      <c r="C16" s="48"/>
      <c r="D16" s="48"/>
      <c r="E16" s="48"/>
      <c r="F16" s="48"/>
    </row>
    <row r="17" spans="2:6">
      <c r="B17" s="48"/>
      <c r="C17" s="48"/>
      <c r="D17" s="48"/>
      <c r="E17" s="48"/>
      <c r="F17" s="48"/>
    </row>
    <row r="18" spans="2:6">
      <c r="B18" s="48"/>
      <c r="C18" s="48"/>
      <c r="D18" s="48"/>
      <c r="E18" s="48"/>
      <c r="F18" s="48"/>
    </row>
    <row r="19" spans="2:6">
      <c r="B19" s="48"/>
      <c r="C19" s="48"/>
      <c r="D19" s="48"/>
      <c r="E19" s="48"/>
      <c r="F19" s="48"/>
    </row>
    <row r="20" spans="2:6">
      <c r="B20" s="48"/>
      <c r="C20" s="48"/>
      <c r="D20" s="48"/>
      <c r="E20" s="48"/>
      <c r="F20" s="48"/>
    </row>
    <row r="21" spans="2:6">
      <c r="B21" s="48"/>
      <c r="C21" s="48"/>
      <c r="D21" s="48"/>
      <c r="E21" s="48"/>
      <c r="F21" s="48"/>
    </row>
    <row r="22" spans="2:6">
      <c r="B22" s="48"/>
      <c r="C22" s="48"/>
      <c r="D22" s="48"/>
      <c r="E22" s="48"/>
      <c r="F22" s="48"/>
    </row>
    <row r="23" spans="2:6">
      <c r="B23" s="49"/>
      <c r="C23" s="49"/>
      <c r="D23" s="49"/>
      <c r="E23" s="49"/>
      <c r="F23" s="49"/>
    </row>
    <row r="24" spans="2:6">
      <c r="B24" s="48"/>
      <c r="C24" s="48"/>
      <c r="D24" s="48"/>
      <c r="E24" s="48"/>
      <c r="F24" s="48"/>
    </row>
    <row r="25" spans="2:6">
      <c r="B25" s="50"/>
      <c r="C25" s="50"/>
      <c r="D25" s="50"/>
      <c r="E25" s="50"/>
      <c r="F25" s="50"/>
    </row>
    <row r="26" spans="2:6">
      <c r="B26" s="49"/>
      <c r="C26" s="49"/>
      <c r="D26" s="49"/>
      <c r="E26" s="49"/>
      <c r="F26" s="49"/>
    </row>
    <row r="27" spans="2:6">
      <c r="B27" s="48"/>
      <c r="C27" s="48"/>
      <c r="D27" s="48"/>
      <c r="E27" s="48"/>
      <c r="F27" s="48"/>
    </row>
    <row r="28" spans="2:6">
      <c r="B28" s="48"/>
      <c r="C28" s="48"/>
      <c r="D28" s="48"/>
      <c r="E28" s="48"/>
      <c r="F28" s="48"/>
    </row>
    <row r="29" spans="2:6">
      <c r="B29" s="48"/>
      <c r="C29" s="48"/>
      <c r="D29" s="48"/>
      <c r="E29" s="48"/>
      <c r="F29" s="48"/>
    </row>
    <row r="30" spans="2:6">
      <c r="B30" s="48"/>
      <c r="C30" s="48"/>
      <c r="D30" s="48"/>
      <c r="E30" s="48"/>
      <c r="F30" s="48"/>
    </row>
    <row r="31" spans="2:6">
      <c r="B31" s="48"/>
      <c r="C31" s="48"/>
      <c r="D31" s="48"/>
      <c r="E31" s="48"/>
      <c r="F31" s="48"/>
    </row>
    <row r="32" spans="2:6" ht="14.5">
      <c r="B32" s="44"/>
      <c r="C32" s="44"/>
      <c r="D32" s="44"/>
      <c r="E32" s="44"/>
      <c r="F32" s="44"/>
    </row>
    <row r="33" spans="2:6">
      <c r="B33" s="49"/>
      <c r="C33" s="49"/>
      <c r="D33" s="49"/>
      <c r="E33" s="49"/>
      <c r="F33" s="49"/>
    </row>
    <row r="34" spans="2:6">
      <c r="B34" s="48"/>
      <c r="C34" s="48"/>
      <c r="D34" s="48"/>
      <c r="E34" s="48"/>
      <c r="F34" s="48"/>
    </row>
    <row r="35" spans="2:6">
      <c r="B35" s="48"/>
      <c r="C35" s="48"/>
      <c r="D35" s="48"/>
      <c r="E35" s="48"/>
      <c r="F35" s="48"/>
    </row>
    <row r="36" spans="2:6">
      <c r="B36" s="48"/>
      <c r="C36" s="48"/>
      <c r="D36" s="48"/>
      <c r="E36" s="48"/>
      <c r="F36" s="48"/>
    </row>
    <row r="37" spans="2:6">
      <c r="B37" s="48"/>
      <c r="C37" s="48"/>
      <c r="D37" s="48"/>
      <c r="E37" s="48"/>
      <c r="F37" s="48"/>
    </row>
    <row r="38" spans="2:6" ht="14.5">
      <c r="B38" s="44"/>
      <c r="C38" s="44"/>
      <c r="D38" s="44"/>
      <c r="E38" s="44"/>
      <c r="F38" s="44"/>
    </row>
    <row r="39" spans="2:6">
      <c r="B39" s="51"/>
      <c r="C39" s="51"/>
      <c r="D39" s="51"/>
      <c r="E39" s="51"/>
      <c r="F39" s="51"/>
    </row>
    <row r="40" spans="2:6" ht="14.5">
      <c r="B40" s="44"/>
      <c r="C40" s="44"/>
      <c r="D40" s="44"/>
      <c r="E40" s="44"/>
      <c r="F40" s="44"/>
    </row>
    <row r="41" spans="2:6" ht="14.5">
      <c r="B41" s="44"/>
      <c r="C41" s="44"/>
      <c r="D41" s="44"/>
      <c r="E41" s="44"/>
      <c r="F41" s="44"/>
    </row>
    <row r="42" spans="2:6" ht="14.5">
      <c r="B42" s="44"/>
      <c r="C42" s="44"/>
      <c r="D42" s="44"/>
      <c r="E42" s="44"/>
      <c r="F42" s="44"/>
    </row>
    <row r="43" spans="2:6" ht="14.5">
      <c r="B43" s="44"/>
      <c r="C43" s="44"/>
      <c r="D43" s="44"/>
      <c r="E43" s="44"/>
      <c r="F43" s="44"/>
    </row>
    <row r="44" spans="2:6" ht="14.5">
      <c r="B44" s="44"/>
      <c r="C44" s="44"/>
      <c r="D44" s="44"/>
      <c r="E44" s="44"/>
      <c r="F44" s="44"/>
    </row>
    <row r="45" spans="2:6" ht="14.5">
      <c r="B45" s="44"/>
      <c r="C45" s="44"/>
      <c r="D45" s="44"/>
      <c r="E45" s="44"/>
      <c r="F45" s="44"/>
    </row>
    <row r="46" spans="2:6" ht="14.5">
      <c r="B46" s="44"/>
      <c r="C46" s="44"/>
      <c r="D46" s="44"/>
      <c r="E46" s="44"/>
      <c r="F46" s="44"/>
    </row>
    <row r="47" spans="2:6" ht="14.5">
      <c r="B47" s="44"/>
      <c r="C47" s="44"/>
      <c r="D47" s="44"/>
      <c r="E47" s="44"/>
      <c r="F47" s="44"/>
    </row>
    <row r="48" spans="2:6" ht="14.5">
      <c r="B48" s="44"/>
      <c r="C48" s="44"/>
      <c r="D48" s="44"/>
      <c r="E48" s="44"/>
      <c r="F48" s="44"/>
    </row>
    <row r="49" spans="2:6" ht="14.5">
      <c r="B49" s="44"/>
      <c r="C49" s="44"/>
      <c r="D49" s="44"/>
      <c r="E49" s="44"/>
      <c r="F49" s="44"/>
    </row>
    <row r="50" spans="2:6" ht="14.5">
      <c r="B50" s="44"/>
      <c r="C50" s="44"/>
      <c r="D50" s="44"/>
      <c r="E50" s="44"/>
      <c r="F50" s="44"/>
    </row>
    <row r="51" spans="2:6" ht="14.5">
      <c r="B51" s="44"/>
      <c r="C51" s="44"/>
      <c r="D51" s="44"/>
      <c r="E51" s="44"/>
      <c r="F51" s="44"/>
    </row>
    <row r="52" spans="2:6" ht="14.5">
      <c r="B52" s="44"/>
      <c r="C52" s="44"/>
      <c r="D52" s="44"/>
      <c r="E52" s="44"/>
      <c r="F52" s="44"/>
    </row>
    <row r="53" spans="2:6" ht="14.5">
      <c r="B53" s="44"/>
      <c r="C53" s="44"/>
      <c r="D53" s="44"/>
      <c r="E53" s="44"/>
      <c r="F53" s="44"/>
    </row>
    <row r="54" spans="2:6" ht="14.5">
      <c r="B54" s="44"/>
      <c r="C54" s="44"/>
      <c r="D54" s="44"/>
      <c r="E54" s="44"/>
      <c r="F54" s="44"/>
    </row>
    <row r="55" spans="2:6" ht="14.5">
      <c r="B55" s="44"/>
      <c r="C55" s="44"/>
      <c r="D55" s="44"/>
      <c r="E55" s="44"/>
      <c r="F55" s="44"/>
    </row>
    <row r="56" spans="2:6" ht="14.5">
      <c r="B56" s="44"/>
      <c r="C56" s="44"/>
      <c r="D56" s="44"/>
      <c r="E56" s="44"/>
      <c r="F56" s="44"/>
    </row>
    <row r="57" spans="2:6" ht="14.5">
      <c r="B57" s="44"/>
      <c r="C57" s="44"/>
      <c r="D57" s="44"/>
      <c r="E57" s="44"/>
      <c r="F57" s="44"/>
    </row>
    <row r="58" spans="2:6" ht="14.5">
      <c r="B58" s="44"/>
      <c r="C58" s="44"/>
      <c r="D58" s="44"/>
      <c r="E58" s="44"/>
      <c r="F58" s="44"/>
    </row>
    <row r="59" spans="2:6" ht="14.5">
      <c r="B59" s="44"/>
      <c r="C59" s="44"/>
      <c r="D59" s="44"/>
      <c r="E59" s="44"/>
      <c r="F59" s="44"/>
    </row>
    <row r="60" spans="2:6" ht="14.5">
      <c r="B60" s="44"/>
      <c r="C60" s="44"/>
      <c r="D60" s="44"/>
      <c r="E60" s="44"/>
      <c r="F60" s="44"/>
    </row>
    <row r="61" spans="2:6" ht="14.5">
      <c r="B61" s="44"/>
      <c r="C61" s="44"/>
      <c r="D61" s="44"/>
      <c r="E61" s="44"/>
      <c r="F61" s="44"/>
    </row>
    <row r="62" spans="2:6" ht="14.5">
      <c r="B62" s="44"/>
      <c r="C62" s="44"/>
      <c r="D62" s="44"/>
      <c r="E62" s="44"/>
      <c r="F62" s="44"/>
    </row>
    <row r="63" spans="2:6" ht="14.5">
      <c r="B63" s="44"/>
      <c r="C63" s="44"/>
      <c r="D63" s="44"/>
      <c r="E63" s="44"/>
      <c r="F63" s="44"/>
    </row>
    <row r="64" spans="2:6" ht="14.5">
      <c r="B64" s="44"/>
      <c r="C64" s="44"/>
      <c r="D64" s="44"/>
      <c r="E64" s="44"/>
      <c r="F64" s="44"/>
    </row>
    <row r="65" spans="2:6" ht="14.5">
      <c r="B65" s="44"/>
      <c r="C65" s="44"/>
      <c r="D65" s="44"/>
      <c r="E65" s="44"/>
      <c r="F65" s="44"/>
    </row>
    <row r="66" spans="2:6" ht="14.5">
      <c r="B66" s="44"/>
      <c r="C66" s="44"/>
      <c r="D66" s="44"/>
      <c r="E66" s="44"/>
      <c r="F66" s="44"/>
    </row>
    <row r="67" spans="2:6" ht="14.5">
      <c r="B67" s="44"/>
      <c r="C67" s="44"/>
      <c r="D67" s="44"/>
      <c r="E67" s="44"/>
      <c r="F67" s="44"/>
    </row>
    <row r="68" spans="2:6" ht="14.5">
      <c r="B68" s="44"/>
      <c r="C68" s="44"/>
      <c r="D68" s="44"/>
      <c r="E68" s="44"/>
      <c r="F68" s="44"/>
    </row>
    <row r="69" spans="2:6" ht="14.5">
      <c r="B69" s="44"/>
      <c r="C69" s="44"/>
      <c r="D69" s="44"/>
      <c r="E69" s="44"/>
      <c r="F69" s="44"/>
    </row>
    <row r="70" spans="2:6" ht="14.5">
      <c r="B70" s="44"/>
      <c r="C70" s="44"/>
      <c r="D70" s="44"/>
      <c r="E70" s="44"/>
      <c r="F70" s="44"/>
    </row>
    <row r="71" spans="2:6" ht="14.5">
      <c r="B71" s="44"/>
      <c r="C71" s="44"/>
      <c r="D71" s="44"/>
      <c r="E71" s="44"/>
      <c r="F71" s="44"/>
    </row>
  </sheetData>
  <mergeCells count="4">
    <mergeCell ref="C4:D4"/>
    <mergeCell ref="E4:F4"/>
    <mergeCell ref="C5:D5"/>
    <mergeCell ref="E5:F5"/>
  </mergeCells>
  <hyperlinks>
    <hyperlink ref="H4" location="Index!A1" display="Index" xr:uid="{98615CE1-C384-434C-BFE1-4F8CFE7ABDA9}"/>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66CD5-3815-439F-8C09-815CDFE7D572}">
  <sheetPr>
    <tabColor rgb="FF005AB4"/>
  </sheetPr>
  <dimension ref="A1:G41"/>
  <sheetViews>
    <sheetView showGridLines="0" workbookViewId="0"/>
  </sheetViews>
  <sheetFormatPr defaultColWidth="8.81640625" defaultRowHeight="13"/>
  <cols>
    <col min="1" max="1" width="16.36328125" style="5" customWidth="1"/>
    <col min="2" max="2" width="9.81640625" style="5" customWidth="1"/>
    <col min="3" max="3" width="65.26953125" style="5" customWidth="1"/>
    <col min="4" max="4" width="2.26953125" style="5" customWidth="1"/>
    <col min="5" max="5" width="65.6328125" style="5" customWidth="1"/>
    <col min="6" max="6" width="4.08984375" style="5" customWidth="1"/>
    <col min="7" max="16384" width="8.81640625" style="5"/>
  </cols>
  <sheetData>
    <row r="1" spans="1:7" s="632" customFormat="1">
      <c r="A1" s="631" t="s">
        <v>1295</v>
      </c>
    </row>
    <row r="2" spans="1:7" s="362" customFormat="1" ht="11.5">
      <c r="B2" s="400"/>
    </row>
    <row r="3" spans="1:7" s="362" customFormat="1" ht="11.5">
      <c r="B3" s="315"/>
    </row>
    <row r="4" spans="1:7" s="362" customFormat="1" ht="23">
      <c r="A4" s="669" t="s">
        <v>945</v>
      </c>
      <c r="B4" s="669" t="s">
        <v>798</v>
      </c>
      <c r="C4" s="609" t="s">
        <v>536</v>
      </c>
      <c r="D4" s="609"/>
      <c r="E4" s="609" t="s">
        <v>1542</v>
      </c>
      <c r="G4" s="89" t="s">
        <v>282</v>
      </c>
    </row>
    <row r="5" spans="1:7" s="362" customFormat="1" ht="23">
      <c r="A5" s="551" t="s">
        <v>1296</v>
      </c>
      <c r="B5" s="551" t="s">
        <v>44</v>
      </c>
      <c r="C5" s="639" t="s">
        <v>1297</v>
      </c>
      <c r="D5" s="552"/>
      <c r="E5" s="959" t="s">
        <v>1516</v>
      </c>
    </row>
    <row r="6" spans="1:7" s="362" customFormat="1" ht="11.5">
      <c r="A6" s="553" t="s">
        <v>1298</v>
      </c>
      <c r="B6" s="553" t="s">
        <v>45</v>
      </c>
      <c r="C6" s="642" t="s">
        <v>1299</v>
      </c>
      <c r="D6" s="554"/>
      <c r="E6" s="959" t="s">
        <v>1516</v>
      </c>
    </row>
    <row r="7" spans="1:7" s="362" customFormat="1" ht="34.5">
      <c r="A7" s="553" t="s">
        <v>1300</v>
      </c>
      <c r="B7" s="553" t="s">
        <v>46</v>
      </c>
      <c r="C7" s="642" t="s">
        <v>1301</v>
      </c>
      <c r="D7" s="554"/>
      <c r="E7" s="959" t="s">
        <v>1516</v>
      </c>
    </row>
    <row r="8" spans="1:7" s="362" customFormat="1" ht="23">
      <c r="A8" s="553" t="s">
        <v>1302</v>
      </c>
      <c r="B8" s="553" t="s">
        <v>84</v>
      </c>
      <c r="C8" s="642" t="s">
        <v>1303</v>
      </c>
      <c r="D8" s="554"/>
      <c r="E8" s="959" t="s">
        <v>1516</v>
      </c>
    </row>
    <row r="9" spans="1:7" s="362" customFormat="1" ht="23">
      <c r="A9" s="553" t="s">
        <v>1304</v>
      </c>
      <c r="B9" s="553" t="s">
        <v>85</v>
      </c>
      <c r="C9" s="642" t="s">
        <v>1305</v>
      </c>
      <c r="D9" s="554"/>
      <c r="E9" s="965" t="s">
        <v>1160</v>
      </c>
    </row>
    <row r="10" spans="1:7" s="362" customFormat="1" ht="23">
      <c r="A10" s="553" t="s">
        <v>1306</v>
      </c>
      <c r="B10" s="553" t="s">
        <v>294</v>
      </c>
      <c r="C10" s="642" t="s">
        <v>1307</v>
      </c>
      <c r="D10" s="554"/>
      <c r="E10" s="959" t="s">
        <v>1516</v>
      </c>
    </row>
    <row r="11" spans="1:7" s="362" customFormat="1" ht="23">
      <c r="A11" s="553" t="s">
        <v>1308</v>
      </c>
      <c r="B11" s="553" t="s">
        <v>260</v>
      </c>
      <c r="C11" s="642" t="s">
        <v>1309</v>
      </c>
      <c r="D11" s="554"/>
      <c r="E11" s="959" t="s">
        <v>1516</v>
      </c>
    </row>
    <row r="12" spans="1:7" s="362" customFormat="1" ht="23">
      <c r="A12" s="553" t="s">
        <v>1310</v>
      </c>
      <c r="B12" s="553" t="s">
        <v>290</v>
      </c>
      <c r="C12" s="642" t="s">
        <v>1311</v>
      </c>
      <c r="D12" s="554"/>
      <c r="E12" s="959" t="s">
        <v>1516</v>
      </c>
    </row>
    <row r="13" spans="1:7" s="362" customFormat="1" ht="23">
      <c r="A13" s="553"/>
      <c r="B13" s="553" t="s">
        <v>297</v>
      </c>
      <c r="C13" s="642" t="s">
        <v>1312</v>
      </c>
      <c r="D13" s="554"/>
      <c r="E13" s="965" t="s">
        <v>1160</v>
      </c>
    </row>
    <row r="14" spans="1:7" s="362" customFormat="1" ht="23">
      <c r="A14" s="553" t="s">
        <v>1313</v>
      </c>
      <c r="B14" s="553" t="s">
        <v>1314</v>
      </c>
      <c r="C14" s="642" t="s">
        <v>1315</v>
      </c>
      <c r="D14" s="554"/>
      <c r="E14" s="959" t="s">
        <v>1516</v>
      </c>
    </row>
    <row r="15" spans="1:7" s="362" customFormat="1" ht="11.5"/>
    <row r="16" spans="1:7" s="362" customFormat="1" ht="11.5"/>
    <row r="17" s="362" customFormat="1" ht="11.5"/>
    <row r="18" s="362" customFormat="1" ht="11.5"/>
    <row r="19" s="362" customFormat="1" ht="11.5"/>
    <row r="20" s="362" customFormat="1" ht="11.5"/>
    <row r="21" s="362" customFormat="1" ht="11.5"/>
    <row r="22" s="362" customFormat="1" ht="11.5"/>
    <row r="23" s="362" customFormat="1" ht="11.5"/>
    <row r="24" s="362" customFormat="1" ht="11.5"/>
    <row r="25" s="362" customFormat="1" ht="11.5"/>
    <row r="26" s="362" customFormat="1" ht="11.5"/>
    <row r="27" s="362" customFormat="1" ht="11.5"/>
    <row r="28" s="362" customFormat="1" ht="11.5"/>
    <row r="29" s="362" customFormat="1" ht="11.5"/>
    <row r="30" s="362" customFormat="1" ht="11.5"/>
    <row r="31" s="362" customFormat="1" ht="11.5"/>
    <row r="32" s="362" customFormat="1" ht="11.5"/>
    <row r="33" s="362" customFormat="1" ht="11.5"/>
    <row r="34" s="362" customFormat="1" ht="11.5"/>
    <row r="35" s="362" customFormat="1" ht="11.5"/>
    <row r="36" s="362" customFormat="1" ht="11.5"/>
    <row r="37" s="362" customFormat="1" ht="11.5"/>
    <row r="38" s="362" customFormat="1" ht="11.5"/>
    <row r="39" s="362" customFormat="1" ht="11.5"/>
    <row r="40" s="362" customFormat="1" ht="11.5"/>
    <row r="41" s="362" customFormat="1" ht="11.5"/>
  </sheetData>
  <hyperlinks>
    <hyperlink ref="G4" location="Index!A1" display="Index" xr:uid="{E3DAA1D1-0B01-4837-B9D9-90D28A698316}"/>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953D-FBE4-44EA-B0BE-D21DEC5F0524}">
  <sheetPr>
    <tabColor rgb="FF005AB4"/>
  </sheetPr>
  <dimension ref="A1:F20"/>
  <sheetViews>
    <sheetView showGridLines="0" zoomScaleNormal="100" workbookViewId="0"/>
  </sheetViews>
  <sheetFormatPr defaultColWidth="8.81640625" defaultRowHeight="13"/>
  <cols>
    <col min="1" max="1" width="10.26953125" style="5" customWidth="1"/>
    <col min="2" max="2" width="65.26953125" style="5" customWidth="1"/>
    <col min="3" max="3" width="2.26953125" style="5" customWidth="1"/>
    <col min="4" max="4" width="45.6328125" style="5" customWidth="1"/>
    <col min="5" max="5" width="4.08984375" style="5" customWidth="1"/>
    <col min="6" max="16384" width="8.81640625" style="5"/>
  </cols>
  <sheetData>
    <row r="1" spans="1:6" s="632" customFormat="1">
      <c r="A1" s="631" t="s">
        <v>1326</v>
      </c>
    </row>
    <row r="2" spans="1:6" s="362" customFormat="1" ht="15.75" customHeight="1">
      <c r="A2" s="400"/>
    </row>
    <row r="3" spans="1:6" s="362" customFormat="1" ht="15.75" customHeight="1">
      <c r="A3" s="315"/>
    </row>
    <row r="4" spans="1:6" s="362" customFormat="1" ht="23">
      <c r="A4" s="669" t="s">
        <v>798</v>
      </c>
      <c r="B4" s="609" t="s">
        <v>536</v>
      </c>
      <c r="C4" s="609"/>
      <c r="D4" s="609" t="s">
        <v>1542</v>
      </c>
      <c r="F4" s="651" t="s">
        <v>282</v>
      </c>
    </row>
    <row r="5" spans="1:6" s="362" customFormat="1" ht="23">
      <c r="A5" s="551" t="s">
        <v>44</v>
      </c>
      <c r="B5" s="639" t="s">
        <v>1327</v>
      </c>
      <c r="C5" s="552"/>
      <c r="D5" s="935" t="s">
        <v>1328</v>
      </c>
    </row>
    <row r="6" spans="1:6" s="362" customFormat="1" ht="23">
      <c r="A6" s="553" t="s">
        <v>45</v>
      </c>
      <c r="B6" s="642" t="s">
        <v>1329</v>
      </c>
      <c r="C6" s="554"/>
      <c r="D6" s="936" t="s">
        <v>1328</v>
      </c>
    </row>
    <row r="7" spans="1:6" s="362" customFormat="1" ht="23">
      <c r="A7" s="553" t="s">
        <v>46</v>
      </c>
      <c r="B7" s="642" t="s">
        <v>1330</v>
      </c>
      <c r="C7" s="554"/>
      <c r="D7" s="936" t="s">
        <v>1328</v>
      </c>
    </row>
    <row r="8" spans="1:6" s="362" customFormat="1" ht="11.5">
      <c r="A8" s="553" t="s">
        <v>84</v>
      </c>
      <c r="B8" s="642" t="s">
        <v>1331</v>
      </c>
      <c r="C8" s="554"/>
      <c r="D8" s="936" t="s">
        <v>1328</v>
      </c>
    </row>
    <row r="9" spans="1:6" s="362" customFormat="1" ht="23">
      <c r="A9" s="553" t="s">
        <v>85</v>
      </c>
      <c r="B9" s="642" t="s">
        <v>1332</v>
      </c>
      <c r="C9" s="554"/>
      <c r="D9" s="936" t="s">
        <v>1328</v>
      </c>
    </row>
    <row r="10" spans="1:6" s="362" customFormat="1" ht="11.5">
      <c r="A10" s="553" t="s">
        <v>294</v>
      </c>
      <c r="B10" s="642" t="s">
        <v>1333</v>
      </c>
      <c r="C10" s="554"/>
      <c r="D10" s="936" t="s">
        <v>1328</v>
      </c>
    </row>
    <row r="11" spans="1:6" s="362" customFormat="1" ht="11.5">
      <c r="A11" s="553" t="s">
        <v>260</v>
      </c>
      <c r="B11" s="642" t="s">
        <v>1334</v>
      </c>
      <c r="C11" s="554"/>
      <c r="D11" s="936" t="s">
        <v>1328</v>
      </c>
    </row>
    <row r="12" spans="1:6" s="362" customFormat="1" ht="46">
      <c r="A12" s="553" t="s">
        <v>290</v>
      </c>
      <c r="B12" s="642" t="s">
        <v>1335</v>
      </c>
      <c r="C12" s="554"/>
      <c r="D12" s="936" t="s">
        <v>1336</v>
      </c>
    </row>
    <row r="13" spans="1:6" s="362" customFormat="1" ht="92">
      <c r="A13" s="1273" t="s">
        <v>297</v>
      </c>
      <c r="B13" s="642" t="s">
        <v>1337</v>
      </c>
      <c r="C13" s="554"/>
      <c r="D13" s="936" t="s">
        <v>1336</v>
      </c>
    </row>
    <row r="14" spans="1:6" s="362" customFormat="1" ht="23">
      <c r="A14" s="1274"/>
      <c r="B14" s="642" t="s">
        <v>1338</v>
      </c>
      <c r="C14" s="554"/>
      <c r="D14" s="936" t="s">
        <v>1328</v>
      </c>
    </row>
    <row r="15" spans="1:6" s="362" customFormat="1" ht="34.5">
      <c r="A15" s="1274"/>
      <c r="B15" s="642" t="s">
        <v>1339</v>
      </c>
      <c r="C15" s="554"/>
      <c r="D15" s="936" t="s">
        <v>1328</v>
      </c>
    </row>
    <row r="16" spans="1:6" s="362" customFormat="1" ht="34.5">
      <c r="A16" s="1274"/>
      <c r="B16" s="642" t="s">
        <v>1340</v>
      </c>
      <c r="C16" s="554"/>
      <c r="D16" s="936" t="s">
        <v>1328</v>
      </c>
    </row>
    <row r="17" spans="1:4" s="362" customFormat="1" ht="23">
      <c r="A17" s="1275"/>
      <c r="B17" s="642" t="s">
        <v>1341</v>
      </c>
      <c r="C17" s="554"/>
      <c r="D17" s="936" t="s">
        <v>1660</v>
      </c>
    </row>
    <row r="18" spans="1:4" s="362" customFormat="1" ht="11.5"/>
    <row r="19" spans="1:4" s="362" customFormat="1" ht="11.5"/>
    <row r="20" spans="1:4" s="362" customFormat="1" ht="11.5"/>
  </sheetData>
  <mergeCells count="1">
    <mergeCell ref="A13:A17"/>
  </mergeCells>
  <hyperlinks>
    <hyperlink ref="F4" location="Index!A1" display="Index" xr:uid="{7AC7F65A-6399-47DA-B4B6-1ABEFD45BAB8}"/>
  </hyperlinks>
  <pageMargins left="0.7" right="0.7" top="0.75" bottom="0.75" header="0.3" footer="0.3"/>
  <pageSetup paperSize="9"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5AB4"/>
  </sheetPr>
  <dimension ref="A1:T44"/>
  <sheetViews>
    <sheetView showGridLines="0" workbookViewId="0"/>
  </sheetViews>
  <sheetFormatPr defaultColWidth="9.26953125" defaultRowHeight="12.5"/>
  <cols>
    <col min="1" max="1" width="6.6328125" style="10" customWidth="1"/>
    <col min="2" max="2" width="2.26953125" style="10" customWidth="1"/>
    <col min="3" max="3" width="57.26953125" style="10" customWidth="1"/>
    <col min="4" max="7" width="11.7265625" style="10" customWidth="1"/>
    <col min="8" max="8" width="2.26953125" style="10" customWidth="1"/>
    <col min="9" max="9" width="18.26953125" style="10" bestFit="1" customWidth="1"/>
    <col min="10" max="12" width="11.7265625" style="10" customWidth="1"/>
    <col min="13" max="13" width="3.7265625" style="10" customWidth="1"/>
    <col min="14" max="16384" width="9.26953125" style="10"/>
  </cols>
  <sheetData>
    <row r="1" spans="1:20" ht="14.5">
      <c r="A1" s="14" t="s">
        <v>765</v>
      </c>
      <c r="B1" s="14"/>
      <c r="F1"/>
    </row>
    <row r="2" spans="1:20" s="307" customFormat="1" ht="15.75" customHeight="1">
      <c r="A2" s="306"/>
      <c r="B2" s="306"/>
      <c r="F2" s="1281"/>
      <c r="G2" s="1281"/>
    </row>
    <row r="3" spans="1:20" s="307" customFormat="1" ht="15.75" customHeight="1">
      <c r="A3" s="306"/>
      <c r="B3" s="306"/>
    </row>
    <row r="4" spans="1:20" s="307" customFormat="1" ht="15.75" customHeight="1">
      <c r="D4" s="308" t="s">
        <v>44</v>
      </c>
      <c r="E4" s="308" t="s">
        <v>45</v>
      </c>
      <c r="F4" s="308" t="s">
        <v>46</v>
      </c>
      <c r="G4" s="308" t="s">
        <v>84</v>
      </c>
      <c r="H4" s="308"/>
      <c r="I4" s="308" t="s">
        <v>85</v>
      </c>
      <c r="J4" s="308" t="s">
        <v>294</v>
      </c>
      <c r="K4" s="308" t="s">
        <v>260</v>
      </c>
      <c r="L4" s="308" t="s">
        <v>290</v>
      </c>
    </row>
    <row r="5" spans="1:20" s="307" customFormat="1" ht="15.75" customHeight="1">
      <c r="A5" s="1280" t="s">
        <v>1661</v>
      </c>
      <c r="B5" s="1280"/>
      <c r="C5" s="1280"/>
      <c r="D5" s="609"/>
      <c r="E5" s="609"/>
      <c r="F5" s="1278"/>
      <c r="G5" s="1278"/>
      <c r="H5" s="533"/>
      <c r="I5" s="533"/>
      <c r="J5" s="533"/>
      <c r="K5" s="1278"/>
      <c r="L5" s="1278"/>
      <c r="M5" s="504"/>
      <c r="N5" s="89" t="s">
        <v>282</v>
      </c>
      <c r="O5" s="10"/>
      <c r="S5" s="1277"/>
      <c r="T5" s="1277"/>
    </row>
    <row r="6" spans="1:20" s="307" customFormat="1" ht="15.75" customHeight="1">
      <c r="A6" s="1280" t="s">
        <v>456</v>
      </c>
      <c r="B6" s="1280"/>
      <c r="C6" s="1280"/>
      <c r="D6" s="1279" t="s">
        <v>454</v>
      </c>
      <c r="E6" s="1279"/>
      <c r="F6" s="1279"/>
      <c r="G6" s="1279"/>
      <c r="H6" s="533"/>
      <c r="I6" s="1279" t="s">
        <v>455</v>
      </c>
      <c r="J6" s="1279"/>
      <c r="K6" s="1279"/>
      <c r="L6" s="1279"/>
      <c r="M6" s="504"/>
      <c r="S6" s="865"/>
      <c r="T6" s="865"/>
    </row>
    <row r="7" spans="1:20" s="307" customFormat="1" ht="20.25" customHeight="1">
      <c r="A7" s="1285" t="s">
        <v>781</v>
      </c>
      <c r="B7" s="1285"/>
      <c r="C7" s="1285"/>
      <c r="D7" s="537">
        <v>45291</v>
      </c>
      <c r="E7" s="537">
        <v>45199</v>
      </c>
      <c r="F7" s="537">
        <v>45107</v>
      </c>
      <c r="G7" s="537">
        <v>45015</v>
      </c>
      <c r="H7" s="534"/>
      <c r="I7" s="537">
        <v>45291</v>
      </c>
      <c r="J7" s="537">
        <v>45199</v>
      </c>
      <c r="K7" s="537">
        <v>45107</v>
      </c>
      <c r="L7" s="537">
        <v>45015</v>
      </c>
      <c r="M7" s="505"/>
      <c r="S7" s="1277"/>
      <c r="T7" s="1277"/>
    </row>
    <row r="8" spans="1:20" s="307" customFormat="1" ht="15.75" customHeight="1">
      <c r="A8" s="1286" t="s">
        <v>457</v>
      </c>
      <c r="B8" s="1286"/>
      <c r="C8" s="1286"/>
      <c r="D8" s="970">
        <v>12</v>
      </c>
      <c r="E8" s="970">
        <v>12</v>
      </c>
      <c r="F8" s="970">
        <v>12</v>
      </c>
      <c r="G8" s="970">
        <v>12</v>
      </c>
      <c r="H8" s="970"/>
      <c r="I8" s="970">
        <v>12</v>
      </c>
      <c r="J8" s="970">
        <v>12</v>
      </c>
      <c r="K8" s="970">
        <v>12</v>
      </c>
      <c r="L8" s="970">
        <v>12</v>
      </c>
      <c r="M8" s="506"/>
      <c r="S8" s="1277"/>
      <c r="T8" s="1277"/>
    </row>
    <row r="9" spans="1:20" s="307" customFormat="1" ht="15.75" customHeight="1">
      <c r="A9" s="1282" t="s">
        <v>458</v>
      </c>
      <c r="B9" s="1282"/>
      <c r="C9" s="1282"/>
      <c r="D9" s="507"/>
      <c r="E9" s="507"/>
      <c r="F9" s="507"/>
      <c r="G9" s="507"/>
      <c r="H9" s="507"/>
      <c r="I9" s="507"/>
      <c r="J9" s="507"/>
      <c r="K9" s="507"/>
      <c r="L9" s="507"/>
      <c r="M9" s="506"/>
    </row>
    <row r="10" spans="1:20" s="307" customFormat="1" ht="15.75" customHeight="1">
      <c r="A10" s="309">
        <v>1</v>
      </c>
      <c r="B10" s="863" t="s">
        <v>459</v>
      </c>
      <c r="D10" s="508"/>
      <c r="E10" s="508"/>
      <c r="F10" s="508"/>
      <c r="G10" s="508"/>
      <c r="H10" s="509"/>
      <c r="I10" s="509">
        <v>231289.40935837501</v>
      </c>
      <c r="J10" s="509">
        <v>224793.58556876599</v>
      </c>
      <c r="K10" s="509">
        <v>217466.77806093401</v>
      </c>
      <c r="L10" s="509">
        <v>208957.87982663201</v>
      </c>
      <c r="M10" s="510"/>
    </row>
    <row r="11" spans="1:20" s="307" customFormat="1" ht="15.75" customHeight="1">
      <c r="A11" s="1282" t="s">
        <v>460</v>
      </c>
      <c r="B11" s="1282"/>
      <c r="C11" s="1282"/>
      <c r="D11" s="507"/>
      <c r="E11" s="507"/>
      <c r="F11" s="507"/>
      <c r="G11" s="507"/>
      <c r="H11" s="507"/>
      <c r="I11" s="507"/>
      <c r="J11" s="507"/>
      <c r="K11" s="507"/>
      <c r="L11" s="507"/>
      <c r="M11" s="511"/>
    </row>
    <row r="12" spans="1:20" s="307" customFormat="1" ht="15.75" customHeight="1">
      <c r="A12" s="309">
        <v>2</v>
      </c>
      <c r="B12" s="1283" t="s">
        <v>461</v>
      </c>
      <c r="C12" s="1283"/>
      <c r="D12" s="509">
        <v>335609.52203932602</v>
      </c>
      <c r="E12" s="509">
        <v>331670.99925876397</v>
      </c>
      <c r="F12" s="509">
        <v>329808.177850698</v>
      </c>
      <c r="G12" s="512">
        <v>331800.77600962098</v>
      </c>
      <c r="H12" s="509"/>
      <c r="I12" s="509">
        <v>29560.01038350421</v>
      </c>
      <c r="J12" s="509">
        <v>28949.201895182967</v>
      </c>
      <c r="K12" s="509">
        <v>28662.217720319259</v>
      </c>
      <c r="L12" s="509">
        <v>28981.274861580761</v>
      </c>
      <c r="M12" s="510"/>
    </row>
    <row r="13" spans="1:20" s="307" customFormat="1" ht="15.75" customHeight="1">
      <c r="A13" s="309">
        <v>3</v>
      </c>
      <c r="B13" s="309"/>
      <c r="C13" s="513" t="s">
        <v>462</v>
      </c>
      <c r="D13" s="509">
        <v>133119.35536030401</v>
      </c>
      <c r="E13" s="509">
        <v>133002.335382335</v>
      </c>
      <c r="F13" s="509">
        <v>134645.78271787101</v>
      </c>
      <c r="G13" s="509">
        <v>135318.11816507499</v>
      </c>
      <c r="H13" s="509"/>
      <c r="I13" s="509">
        <v>6655.9677680152099</v>
      </c>
      <c r="J13" s="509">
        <v>6650.1167691167702</v>
      </c>
      <c r="K13" s="509">
        <v>6732.2891358935603</v>
      </c>
      <c r="L13" s="509">
        <v>6765.9059082537597</v>
      </c>
      <c r="M13" s="510"/>
    </row>
    <row r="14" spans="1:20" s="307" customFormat="1" ht="15.75" customHeight="1">
      <c r="A14" s="309">
        <v>4</v>
      </c>
      <c r="B14" s="309"/>
      <c r="C14" s="513" t="s">
        <v>463</v>
      </c>
      <c r="D14" s="509">
        <v>202490.16667902199</v>
      </c>
      <c r="E14" s="509">
        <v>198668.663876429</v>
      </c>
      <c r="F14" s="509">
        <v>195162.39513282699</v>
      </c>
      <c r="G14" s="509">
        <v>196482.65784454599</v>
      </c>
      <c r="H14" s="509"/>
      <c r="I14" s="509">
        <v>22904.042615489001</v>
      </c>
      <c r="J14" s="509">
        <v>22299.085126066198</v>
      </c>
      <c r="K14" s="509">
        <v>21929.928584425699</v>
      </c>
      <c r="L14" s="509">
        <v>22215.368953327001</v>
      </c>
      <c r="M14" s="510"/>
    </row>
    <row r="15" spans="1:20" s="307" customFormat="1" ht="15.75" customHeight="1">
      <c r="A15" s="309">
        <v>5</v>
      </c>
      <c r="B15" s="863" t="s">
        <v>464</v>
      </c>
      <c r="C15" s="863"/>
      <c r="D15" s="509">
        <v>268732.4225435449</v>
      </c>
      <c r="E15" s="509">
        <v>274926.93010193348</v>
      </c>
      <c r="F15" s="509">
        <v>261813.08053739651</v>
      </c>
      <c r="G15" s="509">
        <v>255718.58924067859</v>
      </c>
      <c r="H15" s="509"/>
      <c r="I15" s="509">
        <v>155372.89913567869</v>
      </c>
      <c r="J15" s="509">
        <v>159593.18569117362</v>
      </c>
      <c r="K15" s="509">
        <v>153038.31705927738</v>
      </c>
      <c r="L15" s="509">
        <v>150210.47713469615</v>
      </c>
      <c r="M15" s="510"/>
    </row>
    <row r="16" spans="1:20" s="307" customFormat="1" ht="31.5" customHeight="1">
      <c r="A16" s="309">
        <v>6</v>
      </c>
      <c r="B16" s="309"/>
      <c r="C16" s="513" t="s">
        <v>465</v>
      </c>
      <c r="D16" s="509">
        <v>12929.8413963149</v>
      </c>
      <c r="E16" s="509">
        <v>14522.1148124025</v>
      </c>
      <c r="F16" s="509">
        <v>14678.1683043295</v>
      </c>
      <c r="G16" s="509">
        <v>13663.6021151766</v>
      </c>
      <c r="H16" s="509"/>
      <c r="I16" s="509">
        <v>3232.4603490787099</v>
      </c>
      <c r="J16" s="509">
        <v>3630.5287031006201</v>
      </c>
      <c r="K16" s="509">
        <v>3669.5420760823699</v>
      </c>
      <c r="L16" s="509">
        <v>3415.90052879415</v>
      </c>
      <c r="M16" s="510"/>
    </row>
    <row r="17" spans="1:13" s="307" customFormat="1" ht="15.75" customHeight="1">
      <c r="A17" s="309">
        <v>7</v>
      </c>
      <c r="B17" s="309"/>
      <c r="C17" s="513" t="s">
        <v>466</v>
      </c>
      <c r="D17" s="509">
        <v>255802.58114723</v>
      </c>
      <c r="E17" s="509">
        <v>260404.81528953099</v>
      </c>
      <c r="F17" s="509">
        <v>247134.91223306701</v>
      </c>
      <c r="G17" s="509">
        <v>242054.987125502</v>
      </c>
      <c r="H17" s="509"/>
      <c r="I17" s="509">
        <v>152140.43878659999</v>
      </c>
      <c r="J17" s="509">
        <v>155962.65698807299</v>
      </c>
      <c r="K17" s="509">
        <v>149368.77498319501</v>
      </c>
      <c r="L17" s="509">
        <v>146794.576605902</v>
      </c>
      <c r="M17" s="510"/>
    </row>
    <row r="18" spans="1:13" s="307" customFormat="1" ht="15.75" customHeight="1">
      <c r="A18" s="309">
        <v>8</v>
      </c>
      <c r="B18" s="309"/>
      <c r="C18" s="513" t="s">
        <v>467</v>
      </c>
      <c r="D18" s="864">
        <v>0</v>
      </c>
      <c r="E18" s="509">
        <v>0</v>
      </c>
      <c r="F18" s="509">
        <v>0</v>
      </c>
      <c r="G18" s="509">
        <v>0</v>
      </c>
      <c r="H18" s="509"/>
      <c r="I18" s="864">
        <v>0</v>
      </c>
      <c r="J18" s="509">
        <v>0</v>
      </c>
      <c r="K18" s="509">
        <v>0</v>
      </c>
      <c r="L18" s="509">
        <v>0</v>
      </c>
      <c r="M18" s="510"/>
    </row>
    <row r="19" spans="1:13" s="307" customFormat="1" ht="15.75" customHeight="1">
      <c r="A19" s="309">
        <v>9</v>
      </c>
      <c r="B19" s="863" t="s">
        <v>468</v>
      </c>
      <c r="C19" s="863"/>
      <c r="D19" s="508"/>
      <c r="E19" s="508"/>
      <c r="F19" s="508"/>
      <c r="G19" s="508"/>
      <c r="H19" s="509"/>
      <c r="I19" s="509"/>
      <c r="J19" s="509"/>
      <c r="K19" s="509"/>
      <c r="L19" s="509"/>
      <c r="M19" s="510"/>
    </row>
    <row r="20" spans="1:13" s="307" customFormat="1" ht="15.75" customHeight="1">
      <c r="A20" s="309">
        <v>10</v>
      </c>
      <c r="B20" s="863" t="s">
        <v>469</v>
      </c>
      <c r="C20" s="863"/>
      <c r="D20" s="509">
        <v>6722.1649389032173</v>
      </c>
      <c r="E20" s="509">
        <v>5524.9465546183465</v>
      </c>
      <c r="F20" s="509">
        <v>6741.3666161110068</v>
      </c>
      <c r="G20" s="509">
        <v>5918.0150494171003</v>
      </c>
      <c r="H20" s="509"/>
      <c r="I20" s="509">
        <v>6722.1649389032173</v>
      </c>
      <c r="J20" s="509">
        <v>5524.9465546183465</v>
      </c>
      <c r="K20" s="509">
        <v>6741.3666161110068</v>
      </c>
      <c r="L20" s="509">
        <v>5918.0150494171003</v>
      </c>
      <c r="M20" s="510"/>
    </row>
    <row r="21" spans="1:13" s="307" customFormat="1" ht="31.5" customHeight="1">
      <c r="A21" s="309">
        <v>11</v>
      </c>
      <c r="B21" s="309"/>
      <c r="C21" s="513" t="s">
        <v>470</v>
      </c>
      <c r="D21" s="509">
        <v>5624.5767300397702</v>
      </c>
      <c r="E21" s="509">
        <v>4654.2299217722302</v>
      </c>
      <c r="F21" s="509">
        <v>4011.6910250332198</v>
      </c>
      <c r="G21" s="509">
        <v>3497.7497493420501</v>
      </c>
      <c r="H21" s="509"/>
      <c r="I21" s="509">
        <v>5624.5767300397702</v>
      </c>
      <c r="J21" s="509">
        <v>4654.2299217722302</v>
      </c>
      <c r="K21" s="509">
        <v>4011.6910250332198</v>
      </c>
      <c r="L21" s="509">
        <v>3497.7497493420501</v>
      </c>
      <c r="M21" s="510"/>
    </row>
    <row r="22" spans="1:13" s="307" customFormat="1" ht="15.75" customHeight="1">
      <c r="A22" s="309">
        <v>12</v>
      </c>
      <c r="B22" s="309"/>
      <c r="C22" s="513" t="s">
        <v>471</v>
      </c>
      <c r="D22" s="509">
        <v>632.48266719677997</v>
      </c>
      <c r="E22" s="509">
        <v>618.11109117944898</v>
      </c>
      <c r="F22" s="509">
        <v>2477.0700494111202</v>
      </c>
      <c r="G22" s="509">
        <v>2420.2653000750502</v>
      </c>
      <c r="H22" s="509"/>
      <c r="I22" s="509">
        <v>632.48266719677997</v>
      </c>
      <c r="J22" s="509">
        <v>618.11109117944898</v>
      </c>
      <c r="K22" s="509">
        <v>2477.0700494111202</v>
      </c>
      <c r="L22" s="509">
        <v>2420.2653000750502</v>
      </c>
      <c r="M22" s="510"/>
    </row>
    <row r="23" spans="1:13" s="307" customFormat="1" ht="15.75" customHeight="1">
      <c r="A23" s="309">
        <v>13</v>
      </c>
      <c r="B23" s="309"/>
      <c r="C23" s="513" t="s">
        <v>472</v>
      </c>
      <c r="D23" s="864">
        <v>465.10554166666702</v>
      </c>
      <c r="E23" s="509">
        <v>252.60554166666699</v>
      </c>
      <c r="F23" s="509">
        <v>252.60554166666699</v>
      </c>
      <c r="G23" s="509">
        <v>0</v>
      </c>
      <c r="H23" s="509"/>
      <c r="I23" s="864">
        <v>465.10554166666702</v>
      </c>
      <c r="J23" s="509">
        <v>252.60554166666699</v>
      </c>
      <c r="K23" s="509">
        <v>252.60554166666699</v>
      </c>
      <c r="L23" s="509">
        <v>0</v>
      </c>
      <c r="M23" s="510"/>
    </row>
    <row r="24" spans="1:13" s="307" customFormat="1" ht="15.75" customHeight="1">
      <c r="A24" s="309">
        <v>14</v>
      </c>
      <c r="B24" s="863" t="s">
        <v>473</v>
      </c>
      <c r="D24" s="509">
        <v>4016.5349836330502</v>
      </c>
      <c r="E24" s="509">
        <v>3301.2586458863998</v>
      </c>
      <c r="F24" s="509">
        <v>3268.6449437083702</v>
      </c>
      <c r="G24" s="509">
        <v>2535.2255203496702</v>
      </c>
      <c r="H24" s="509"/>
      <c r="I24" s="509">
        <v>3916.9720636330499</v>
      </c>
      <c r="J24" s="509">
        <v>3201.6957258863999</v>
      </c>
      <c r="K24" s="509">
        <v>3169.0820237083699</v>
      </c>
      <c r="L24" s="509">
        <v>2535.2255203496702</v>
      </c>
      <c r="M24" s="510"/>
    </row>
    <row r="25" spans="1:13" s="307" customFormat="1" ht="15.75" customHeight="1">
      <c r="A25" s="491">
        <v>15</v>
      </c>
      <c r="B25" s="538" t="s">
        <v>474</v>
      </c>
      <c r="C25" s="539"/>
      <c r="D25" s="540">
        <v>42673.263491083002</v>
      </c>
      <c r="E25" s="540">
        <v>41990.661561723398</v>
      </c>
      <c r="F25" s="540">
        <v>41429.376976721898</v>
      </c>
      <c r="G25" s="540">
        <v>42226.591552575897</v>
      </c>
      <c r="H25" s="540"/>
      <c r="I25" s="540">
        <v>7700.4234954695803</v>
      </c>
      <c r="J25" s="540">
        <v>8381.2162505610904</v>
      </c>
      <c r="K25" s="540">
        <v>8996.4606783489198</v>
      </c>
      <c r="L25" s="540">
        <v>9608.7117484027895</v>
      </c>
      <c r="M25" s="510"/>
    </row>
    <row r="26" spans="1:13" s="307" customFormat="1" ht="15.75" customHeight="1">
      <c r="A26" s="541">
        <v>16</v>
      </c>
      <c r="B26" s="541"/>
      <c r="C26" s="542" t="s">
        <v>475</v>
      </c>
      <c r="D26" s="543"/>
      <c r="E26" s="543"/>
      <c r="F26" s="543"/>
      <c r="G26" s="543"/>
      <c r="H26" s="544"/>
      <c r="I26" s="855">
        <f>I25+I24+I20+I15+I12</f>
        <v>203272.47001718875</v>
      </c>
      <c r="J26" s="855">
        <f t="shared" ref="J26:L26" si="0">J25+J24+J20+J15+J12</f>
        <v>205650.24611742242</v>
      </c>
      <c r="K26" s="855">
        <f t="shared" si="0"/>
        <v>200607.44409776494</v>
      </c>
      <c r="L26" s="855">
        <f t="shared" si="0"/>
        <v>197253.70431444646</v>
      </c>
      <c r="M26" s="510"/>
    </row>
    <row r="27" spans="1:13" s="307" customFormat="1" ht="15.75" customHeight="1">
      <c r="A27" s="514"/>
      <c r="B27" s="514"/>
      <c r="C27" s="515"/>
      <c r="D27" s="315"/>
      <c r="E27" s="315"/>
      <c r="F27" s="315"/>
      <c r="G27" s="315"/>
      <c r="H27" s="315"/>
      <c r="I27" s="510"/>
      <c r="J27" s="510"/>
      <c r="K27" s="510"/>
      <c r="L27" s="510"/>
      <c r="M27" s="510"/>
    </row>
    <row r="28" spans="1:13" s="307" customFormat="1" ht="15.75" customHeight="1">
      <c r="A28" s="1284" t="s">
        <v>476</v>
      </c>
      <c r="B28" s="1284"/>
      <c r="C28" s="1284"/>
      <c r="D28" s="1284"/>
      <c r="E28" s="1284"/>
      <c r="F28" s="1284"/>
      <c r="G28" s="1284"/>
      <c r="H28" s="1284"/>
      <c r="I28" s="1284"/>
      <c r="J28" s="1284"/>
      <c r="K28" s="1284"/>
      <c r="L28" s="1284"/>
      <c r="M28" s="862"/>
    </row>
    <row r="29" spans="1:13" s="307" customFormat="1" ht="15.75" customHeight="1">
      <c r="A29" s="309">
        <v>17</v>
      </c>
      <c r="B29" s="309"/>
      <c r="C29" s="516" t="s">
        <v>477</v>
      </c>
      <c r="D29" s="517"/>
      <c r="E29" s="517"/>
      <c r="F29" s="517"/>
      <c r="G29" s="509"/>
      <c r="H29" s="509"/>
      <c r="I29" s="517"/>
      <c r="J29" s="517"/>
      <c r="K29" s="517"/>
      <c r="L29" s="509"/>
      <c r="M29" s="518"/>
    </row>
    <row r="30" spans="1:13" s="307" customFormat="1" ht="15.75" customHeight="1">
      <c r="A30" s="309">
        <v>18</v>
      </c>
      <c r="B30" s="309"/>
      <c r="C30" s="516" t="s">
        <v>478</v>
      </c>
      <c r="D30" s="509">
        <v>83622.755199750798</v>
      </c>
      <c r="E30" s="509">
        <v>86494.809997141507</v>
      </c>
      <c r="F30" s="509">
        <v>83127.059020460802</v>
      </c>
      <c r="G30" s="509">
        <v>84244.611465539507</v>
      </c>
      <c r="H30" s="509"/>
      <c r="I30" s="509">
        <v>66616.563272517204</v>
      </c>
      <c r="J30" s="509">
        <v>68894.536409074499</v>
      </c>
      <c r="K30" s="509">
        <v>64982.492621567697</v>
      </c>
      <c r="L30" s="509">
        <v>66849.416332605397</v>
      </c>
      <c r="M30" s="518"/>
    </row>
    <row r="31" spans="1:13" s="307" customFormat="1" ht="15.75" customHeight="1">
      <c r="A31" s="309">
        <v>19</v>
      </c>
      <c r="B31" s="309"/>
      <c r="C31" s="516" t="s">
        <v>479</v>
      </c>
      <c r="D31" s="509">
        <v>15786.4781051301</v>
      </c>
      <c r="E31" s="509">
        <v>17040.845115600401</v>
      </c>
      <c r="F31" s="509">
        <v>16505.9973457425</v>
      </c>
      <c r="G31" s="509">
        <v>16338.893267215301</v>
      </c>
      <c r="H31" s="509"/>
      <c r="I31" s="509">
        <v>5495.5086332465798</v>
      </c>
      <c r="J31" s="509">
        <v>5756.4409331714196</v>
      </c>
      <c r="K31" s="509">
        <v>5595.8641882567799</v>
      </c>
      <c r="L31" s="509">
        <v>5531.5173377255796</v>
      </c>
      <c r="M31" s="518"/>
    </row>
    <row r="32" spans="1:13" s="307" customFormat="1" ht="39.75" customHeight="1">
      <c r="A32" s="309" t="s">
        <v>480</v>
      </c>
      <c r="B32" s="309"/>
      <c r="C32" s="516" t="s">
        <v>481</v>
      </c>
      <c r="D32" s="519"/>
      <c r="E32" s="519"/>
      <c r="F32" s="519"/>
      <c r="G32" s="519"/>
      <c r="H32" s="520"/>
      <c r="I32" s="520"/>
      <c r="J32" s="520"/>
      <c r="K32" s="520"/>
      <c r="L32" s="520"/>
      <c r="M32" s="518"/>
    </row>
    <row r="33" spans="1:13" s="307" customFormat="1" ht="15.75" customHeight="1">
      <c r="A33" s="491" t="s">
        <v>482</v>
      </c>
      <c r="B33" s="491"/>
      <c r="C33" s="545" t="s">
        <v>483</v>
      </c>
      <c r="D33" s="546"/>
      <c r="E33" s="546"/>
      <c r="F33" s="546"/>
      <c r="G33" s="546"/>
      <c r="H33" s="540"/>
      <c r="I33" s="540"/>
      <c r="J33" s="540"/>
      <c r="K33" s="540"/>
      <c r="L33" s="540"/>
      <c r="M33" s="518"/>
    </row>
    <row r="34" spans="1:13" s="307" customFormat="1" ht="15.75" customHeight="1">
      <c r="A34" s="492">
        <v>20</v>
      </c>
      <c r="B34" s="492"/>
      <c r="C34" s="547" t="s">
        <v>484</v>
      </c>
      <c r="D34" s="855">
        <f t="shared" ref="D34:G34" si="1">SUM(D30:D31)</f>
        <v>99409.233304880894</v>
      </c>
      <c r="E34" s="855">
        <f t="shared" si="1"/>
        <v>103535.65511274191</v>
      </c>
      <c r="F34" s="855">
        <f t="shared" si="1"/>
        <v>99633.056366203295</v>
      </c>
      <c r="G34" s="855">
        <f t="shared" si="1"/>
        <v>100583.50473275481</v>
      </c>
      <c r="H34" s="855"/>
      <c r="I34" s="855">
        <f>SUM(I30:I31)</f>
        <v>72112.071905763791</v>
      </c>
      <c r="J34" s="855">
        <f t="shared" ref="J34:L34" si="2">SUM(J30:J31)</f>
        <v>74650.977342245926</v>
      </c>
      <c r="K34" s="855">
        <f t="shared" si="2"/>
        <v>70578.356809824472</v>
      </c>
      <c r="L34" s="855">
        <f t="shared" si="2"/>
        <v>72380.933670330982</v>
      </c>
      <c r="M34" s="518"/>
    </row>
    <row r="35" spans="1:13" s="307" customFormat="1" ht="15.75" customHeight="1">
      <c r="A35" s="521"/>
      <c r="B35" s="521"/>
      <c r="C35" s="862"/>
      <c r="D35" s="518"/>
      <c r="E35" s="518"/>
      <c r="F35" s="518"/>
      <c r="G35" s="518"/>
      <c r="H35" s="518"/>
      <c r="I35" s="518"/>
      <c r="J35" s="518"/>
      <c r="K35" s="518"/>
      <c r="L35" s="518"/>
      <c r="M35" s="518"/>
    </row>
    <row r="36" spans="1:13" s="307" customFormat="1" ht="15.75" customHeight="1">
      <c r="A36" s="309" t="s">
        <v>172</v>
      </c>
      <c r="B36" s="309"/>
      <c r="C36" s="522" t="s">
        <v>485</v>
      </c>
      <c r="D36" s="518"/>
      <c r="E36" s="518"/>
      <c r="F36" s="518"/>
      <c r="G36" s="518"/>
      <c r="H36" s="518"/>
      <c r="I36" s="518"/>
      <c r="J36" s="518"/>
      <c r="K36" s="518"/>
      <c r="L36" s="518"/>
      <c r="M36" s="518"/>
    </row>
    <row r="37" spans="1:13" s="307" customFormat="1" ht="15.75" customHeight="1">
      <c r="A37" s="309" t="s">
        <v>174</v>
      </c>
      <c r="B37" s="309"/>
      <c r="C37" s="522" t="s">
        <v>528</v>
      </c>
      <c r="D37" s="518"/>
      <c r="E37" s="518"/>
      <c r="F37" s="518"/>
      <c r="G37" s="518"/>
      <c r="H37" s="518"/>
      <c r="I37" s="518"/>
      <c r="J37" s="518"/>
      <c r="K37" s="518"/>
      <c r="L37" s="518"/>
      <c r="M37" s="518"/>
    </row>
    <row r="38" spans="1:13" s="307" customFormat="1" ht="15.75" customHeight="1">
      <c r="A38" s="309" t="s">
        <v>176</v>
      </c>
      <c r="B38" s="309"/>
      <c r="C38" s="522" t="s">
        <v>529</v>
      </c>
      <c r="D38" s="523">
        <f t="shared" ref="D38:G38" si="3">D34</f>
        <v>99409.233304880894</v>
      </c>
      <c r="E38" s="523">
        <f t="shared" si="3"/>
        <v>103535.65511274191</v>
      </c>
      <c r="F38" s="523">
        <f t="shared" si="3"/>
        <v>99633.056366203295</v>
      </c>
      <c r="G38" s="523">
        <f t="shared" si="3"/>
        <v>100583.50473275481</v>
      </c>
      <c r="H38" s="523"/>
      <c r="I38" s="523">
        <f>I34</f>
        <v>72112.071905763791</v>
      </c>
      <c r="J38" s="523">
        <f t="shared" ref="J38:L38" si="4">J34</f>
        <v>74650.977342245926</v>
      </c>
      <c r="K38" s="523">
        <f t="shared" si="4"/>
        <v>70578.356809824472</v>
      </c>
      <c r="L38" s="523">
        <f t="shared" si="4"/>
        <v>72380.933670330982</v>
      </c>
      <c r="M38" s="518"/>
    </row>
    <row r="39" spans="1:13" s="307" customFormat="1" ht="15.75" customHeight="1">
      <c r="A39" s="524"/>
      <c r="B39" s="524"/>
      <c r="C39" s="525"/>
      <c r="D39" s="525"/>
      <c r="E39" s="525"/>
      <c r="F39" s="525"/>
      <c r="G39" s="525"/>
      <c r="H39" s="525"/>
    </row>
    <row r="40" spans="1:13" s="307" customFormat="1" ht="15.75" customHeight="1">
      <c r="A40" s="293"/>
      <c r="B40" s="293"/>
      <c r="C40" s="293"/>
      <c r="D40" s="535"/>
      <c r="E40" s="535"/>
      <c r="F40" s="535"/>
      <c r="G40" s="535"/>
      <c r="H40" s="535"/>
      <c r="I40" s="1276" t="s">
        <v>486</v>
      </c>
      <c r="J40" s="1276"/>
      <c r="K40" s="1276"/>
      <c r="L40" s="1276"/>
      <c r="M40" s="526"/>
    </row>
    <row r="41" spans="1:13" s="307" customFormat="1" ht="20.25" customHeight="1">
      <c r="A41" s="293"/>
      <c r="B41" s="293"/>
      <c r="C41" s="293"/>
      <c r="D41" s="293"/>
      <c r="E41" s="293"/>
      <c r="F41" s="293"/>
      <c r="G41" s="293"/>
      <c r="H41" s="293"/>
      <c r="I41" s="536" t="s">
        <v>1544</v>
      </c>
      <c r="J41" s="536">
        <v>45199</v>
      </c>
      <c r="K41" s="536" t="s">
        <v>1545</v>
      </c>
      <c r="L41" s="536">
        <v>45016</v>
      </c>
      <c r="M41" s="527"/>
    </row>
    <row r="42" spans="1:13" s="307" customFormat="1" ht="15.75" customHeight="1">
      <c r="A42" s="309">
        <v>21</v>
      </c>
      <c r="B42" s="528"/>
      <c r="C42" s="862" t="s">
        <v>487</v>
      </c>
      <c r="D42" s="529"/>
      <c r="E42" s="529"/>
      <c r="F42" s="529"/>
      <c r="G42" s="529"/>
      <c r="H42" s="530"/>
      <c r="I42" s="968">
        <f>I10</f>
        <v>231289.40935837501</v>
      </c>
      <c r="J42" s="968">
        <f t="shared" ref="J42:L42" si="5">J10</f>
        <v>224793.58556876599</v>
      </c>
      <c r="K42" s="968">
        <f t="shared" si="5"/>
        <v>217466.77806093401</v>
      </c>
      <c r="L42" s="968">
        <f t="shared" si="5"/>
        <v>208957.87982663201</v>
      </c>
      <c r="M42" s="531"/>
    </row>
    <row r="43" spans="1:13" s="307" customFormat="1" ht="15.75" customHeight="1">
      <c r="A43" s="309">
        <v>22</v>
      </c>
      <c r="B43" s="528"/>
      <c r="C43" s="862" t="s">
        <v>488</v>
      </c>
      <c r="D43" s="529"/>
      <c r="E43" s="529"/>
      <c r="F43" s="529"/>
      <c r="G43" s="529"/>
      <c r="H43" s="521"/>
      <c r="I43" s="968">
        <f>I26-I34</f>
        <v>131160.39811142496</v>
      </c>
      <c r="J43" s="968">
        <f t="shared" ref="J43:L43" si="6">J26-J34</f>
        <v>130999.26877517649</v>
      </c>
      <c r="K43" s="968">
        <f t="shared" si="6"/>
        <v>130029.08728794046</v>
      </c>
      <c r="L43" s="968">
        <f t="shared" si="6"/>
        <v>124872.77064411547</v>
      </c>
      <c r="M43" s="532"/>
    </row>
    <row r="44" spans="1:13" s="307" customFormat="1" ht="15.75" customHeight="1">
      <c r="A44" s="491">
        <v>23</v>
      </c>
      <c r="B44" s="548"/>
      <c r="C44" s="549" t="s">
        <v>135</v>
      </c>
      <c r="D44" s="550"/>
      <c r="E44" s="550"/>
      <c r="F44" s="550"/>
      <c r="G44" s="550"/>
      <c r="H44" s="539"/>
      <c r="I44" s="969">
        <f>I42/I43</f>
        <v>1.7634088695117198</v>
      </c>
      <c r="J44" s="969">
        <f t="shared" ref="J44:L44" si="7">J42/J43</f>
        <v>1.7159911476648098</v>
      </c>
      <c r="K44" s="969">
        <f t="shared" si="7"/>
        <v>1.6724471623750523</v>
      </c>
      <c r="L44" s="969">
        <f t="shared" si="7"/>
        <v>1.6733662490933043</v>
      </c>
    </row>
  </sheetData>
  <mergeCells count="17">
    <mergeCell ref="A6:C6"/>
    <mergeCell ref="F2:G2"/>
    <mergeCell ref="A11:C11"/>
    <mergeCell ref="B12:C12"/>
    <mergeCell ref="A28:L28"/>
    <mergeCell ref="A7:C7"/>
    <mergeCell ref="A8:C8"/>
    <mergeCell ref="A9:C9"/>
    <mergeCell ref="A5:C5"/>
    <mergeCell ref="I40:L40"/>
    <mergeCell ref="S5:T5"/>
    <mergeCell ref="S7:T7"/>
    <mergeCell ref="S8:T8"/>
    <mergeCell ref="F5:G5"/>
    <mergeCell ref="K5:L5"/>
    <mergeCell ref="D6:G6"/>
    <mergeCell ref="I6:L6"/>
  </mergeCells>
  <hyperlinks>
    <hyperlink ref="N5" location="Index!A1" display="Index" xr:uid="{AEA4039C-4363-476E-BCA8-B5583CF64E0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5AB4"/>
  </sheetPr>
  <dimension ref="A1:F11"/>
  <sheetViews>
    <sheetView showGridLines="0" workbookViewId="0"/>
  </sheetViews>
  <sheetFormatPr defaultColWidth="8.81640625" defaultRowHeight="13"/>
  <cols>
    <col min="1" max="1" width="9" style="5" customWidth="1"/>
    <col min="2" max="2" width="65.26953125" style="5" customWidth="1"/>
    <col min="3" max="3" width="2.26953125" style="5" customWidth="1"/>
    <col min="4" max="4" width="65.6328125" style="5" customWidth="1"/>
    <col min="5" max="5" width="3.7265625" style="5" customWidth="1"/>
    <col min="6" max="16384" width="8.81640625" style="5"/>
  </cols>
  <sheetData>
    <row r="1" spans="1:6">
      <c r="A1" s="45" t="s">
        <v>799</v>
      </c>
    </row>
    <row r="2" spans="1:6" s="362" customFormat="1" ht="15" customHeight="1">
      <c r="A2" s="400"/>
    </row>
    <row r="3" spans="1:6" s="362" customFormat="1" ht="15" customHeight="1">
      <c r="A3" s="315"/>
    </row>
    <row r="4" spans="1:6" s="362" customFormat="1" ht="33" customHeight="1">
      <c r="A4" s="756" t="s">
        <v>798</v>
      </c>
      <c r="B4" s="609" t="s">
        <v>536</v>
      </c>
      <c r="C4" s="669"/>
      <c r="D4" s="609" t="s">
        <v>1656</v>
      </c>
      <c r="F4" s="89" t="s">
        <v>282</v>
      </c>
    </row>
    <row r="5" spans="1:6" s="362" customFormat="1" ht="46">
      <c r="A5" s="551" t="s">
        <v>44</v>
      </c>
      <c r="B5" s="552" t="s">
        <v>530</v>
      </c>
      <c r="C5" s="552"/>
      <c r="D5" s="876" t="s">
        <v>1637</v>
      </c>
    </row>
    <row r="6" spans="1:6" s="362" customFormat="1" ht="23">
      <c r="A6" s="553" t="s">
        <v>45</v>
      </c>
      <c r="B6" s="554" t="s">
        <v>531</v>
      </c>
      <c r="C6" s="554"/>
      <c r="D6" s="918" t="s">
        <v>1639</v>
      </c>
    </row>
    <row r="7" spans="1:6" s="362" customFormat="1" ht="69">
      <c r="A7" s="553" t="s">
        <v>46</v>
      </c>
      <c r="B7" s="554" t="s">
        <v>532</v>
      </c>
      <c r="C7" s="554"/>
      <c r="D7" s="918" t="s">
        <v>1638</v>
      </c>
    </row>
    <row r="8" spans="1:6" s="362" customFormat="1" ht="57.5">
      <c r="A8" s="553" t="s">
        <v>84</v>
      </c>
      <c r="B8" s="554" t="s">
        <v>766</v>
      </c>
      <c r="C8" s="554"/>
      <c r="D8" s="918" t="s">
        <v>1640</v>
      </c>
    </row>
    <row r="9" spans="1:6" s="362" customFormat="1" ht="11.5">
      <c r="A9" s="553" t="s">
        <v>85</v>
      </c>
      <c r="B9" s="554" t="s">
        <v>533</v>
      </c>
      <c r="C9" s="554"/>
      <c r="D9" s="918" t="s">
        <v>905</v>
      </c>
    </row>
    <row r="10" spans="1:6" s="362" customFormat="1" ht="46">
      <c r="A10" s="553" t="s">
        <v>294</v>
      </c>
      <c r="B10" s="554" t="s">
        <v>534</v>
      </c>
      <c r="C10" s="554"/>
      <c r="D10" s="918" t="s">
        <v>906</v>
      </c>
    </row>
    <row r="11" spans="1:6" s="362" customFormat="1" ht="23">
      <c r="A11" s="553" t="s">
        <v>260</v>
      </c>
      <c r="B11" s="554" t="s">
        <v>535</v>
      </c>
      <c r="C11" s="554"/>
      <c r="D11" s="919" t="s">
        <v>907</v>
      </c>
    </row>
  </sheetData>
  <hyperlinks>
    <hyperlink ref="F4" location="Index!A1" display="Index" xr:uid="{00000000-0004-0000-2000-000000000000}"/>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4D0AC-5AEF-4641-8944-C4C60627A382}">
  <sheetPr>
    <tabColor rgb="FF005AB4"/>
  </sheetPr>
  <dimension ref="A1:L35"/>
  <sheetViews>
    <sheetView showGridLines="0" zoomScaleNormal="100" workbookViewId="0"/>
  </sheetViews>
  <sheetFormatPr defaultRowHeight="14.5"/>
  <cols>
    <col min="2" max="2" width="42.6328125" customWidth="1"/>
    <col min="3" max="6" width="16.36328125" customWidth="1"/>
    <col min="7" max="7" width="16.7265625" customWidth="1"/>
    <col min="8" max="8" width="15" customWidth="1"/>
    <col min="9" max="10" width="16.36328125" customWidth="1"/>
    <col min="11" max="11" width="5.26953125" customWidth="1"/>
  </cols>
  <sheetData>
    <row r="1" spans="1:12" s="729" customFormat="1" ht="14">
      <c r="A1" s="650" t="s">
        <v>1342</v>
      </c>
      <c r="B1" s="670"/>
      <c r="C1" s="670"/>
      <c r="D1" s="670"/>
      <c r="E1" s="670"/>
      <c r="F1" s="670"/>
      <c r="G1" s="670"/>
      <c r="H1" s="670"/>
      <c r="I1" s="670"/>
      <c r="J1" s="670"/>
      <c r="K1" s="670"/>
      <c r="L1" s="670"/>
    </row>
    <row r="2" spans="1:12" s="362" customFormat="1" ht="15.75" customHeight="1">
      <c r="A2" s="307"/>
      <c r="B2" s="307"/>
      <c r="C2" s="307"/>
      <c r="D2" s="307"/>
      <c r="E2" s="307"/>
      <c r="F2" s="307"/>
      <c r="G2" s="307"/>
      <c r="H2" s="307"/>
      <c r="I2" s="307"/>
      <c r="J2" s="307"/>
      <c r="K2" s="307"/>
      <c r="L2" s="307"/>
    </row>
    <row r="3" spans="1:12" s="362" customFormat="1" ht="15.75" customHeight="1">
      <c r="A3" s="307"/>
      <c r="B3" s="307"/>
      <c r="C3" s="307"/>
      <c r="D3" s="307"/>
      <c r="E3" s="307"/>
      <c r="F3" s="307"/>
      <c r="G3" s="307"/>
      <c r="H3" s="307"/>
      <c r="I3" s="307"/>
      <c r="J3" s="307"/>
      <c r="K3" s="307"/>
      <c r="L3" s="307"/>
    </row>
    <row r="4" spans="1:12" s="362" customFormat="1" ht="16.5" customHeight="1">
      <c r="A4" s="293"/>
      <c r="B4" s="293"/>
      <c r="C4" s="1287" t="s">
        <v>1343</v>
      </c>
      <c r="D4" s="1288"/>
      <c r="E4" s="1287" t="s">
        <v>1344</v>
      </c>
      <c r="F4" s="1288"/>
      <c r="G4" s="1287" t="s">
        <v>1501</v>
      </c>
      <c r="H4" s="1191"/>
      <c r="I4" s="1287" t="s">
        <v>1345</v>
      </c>
      <c r="J4" s="1288"/>
      <c r="K4" s="382"/>
      <c r="L4" s="651" t="s">
        <v>282</v>
      </c>
    </row>
    <row r="5" spans="1:12" s="362" customFormat="1" ht="34.5">
      <c r="A5" s="493"/>
      <c r="B5" s="493"/>
      <c r="C5" s="376"/>
      <c r="D5" s="378" t="s">
        <v>1497</v>
      </c>
      <c r="E5" s="436"/>
      <c r="F5" s="378" t="s">
        <v>1498</v>
      </c>
      <c r="G5" s="738" t="s">
        <v>1500</v>
      </c>
      <c r="H5" s="378" t="s">
        <v>1499</v>
      </c>
      <c r="I5" s="742"/>
      <c r="J5" s="378" t="s">
        <v>1499</v>
      </c>
      <c r="K5" s="382"/>
      <c r="L5" s="307"/>
    </row>
    <row r="6" spans="1:12" s="400" customFormat="1" ht="15.75" customHeight="1">
      <c r="A6" s="403" t="s">
        <v>1536</v>
      </c>
      <c r="B6" s="493"/>
      <c r="C6" s="754" t="s">
        <v>271</v>
      </c>
      <c r="D6" s="754" t="s">
        <v>273</v>
      </c>
      <c r="E6" s="754" t="s">
        <v>274</v>
      </c>
      <c r="F6" s="754" t="s">
        <v>275</v>
      </c>
      <c r="G6" s="754" t="s">
        <v>276</v>
      </c>
      <c r="H6" s="754" t="s">
        <v>278</v>
      </c>
      <c r="I6" s="754" t="s">
        <v>279</v>
      </c>
      <c r="J6" s="754" t="s">
        <v>280</v>
      </c>
      <c r="K6" s="315"/>
      <c r="L6" s="315"/>
    </row>
    <row r="7" spans="1:12" s="362" customFormat="1" ht="15.75" customHeight="1">
      <c r="A7" s="732" t="s">
        <v>271</v>
      </c>
      <c r="B7" s="442" t="s">
        <v>1346</v>
      </c>
      <c r="C7" s="733">
        <f>+C9+C15</f>
        <v>297171.46262659261</v>
      </c>
      <c r="D7" s="733">
        <f>+D9+D15</f>
        <v>2993.1419999999998</v>
      </c>
      <c r="E7" s="372"/>
      <c r="F7" s="372"/>
      <c r="G7" s="366">
        <v>1253641.0126732902</v>
      </c>
      <c r="H7" s="366">
        <v>258831.38124610728</v>
      </c>
      <c r="I7" s="372"/>
      <c r="J7" s="372"/>
      <c r="K7" s="307"/>
      <c r="L7" s="307"/>
    </row>
    <row r="8" spans="1:12" s="362" customFormat="1" ht="15.75" customHeight="1">
      <c r="A8" s="734" t="s">
        <v>273</v>
      </c>
      <c r="B8" s="735" t="s">
        <v>1347</v>
      </c>
      <c r="C8" s="366"/>
      <c r="D8" s="366"/>
      <c r="E8" s="366"/>
      <c r="F8" s="366"/>
      <c r="G8" s="366">
        <v>39711.412337460002</v>
      </c>
      <c r="H8" s="366"/>
      <c r="I8" s="366">
        <v>39711.412337460002</v>
      </c>
      <c r="J8" s="366"/>
      <c r="K8" s="307"/>
      <c r="L8" s="307"/>
    </row>
    <row r="9" spans="1:12" s="362" customFormat="1" ht="15.75" customHeight="1">
      <c r="A9" s="734" t="s">
        <v>274</v>
      </c>
      <c r="B9" s="735" t="s">
        <v>335</v>
      </c>
      <c r="C9" s="366">
        <v>2993.1419999999998</v>
      </c>
      <c r="D9" s="366">
        <v>2993.1419999999998</v>
      </c>
      <c r="E9" s="366">
        <v>2993.1419999999998</v>
      </c>
      <c r="F9" s="366">
        <v>2993.1419999999998</v>
      </c>
      <c r="G9" s="366">
        <v>159392.43953210002</v>
      </c>
      <c r="H9" s="366">
        <v>156736.79880147727</v>
      </c>
      <c r="I9" s="366">
        <v>156736.79880147727</v>
      </c>
      <c r="J9" s="366">
        <v>156736.79880147727</v>
      </c>
      <c r="K9" s="307"/>
      <c r="L9" s="307"/>
    </row>
    <row r="10" spans="1:12" s="362" customFormat="1" ht="15.75" customHeight="1">
      <c r="A10" s="734" t="s">
        <v>275</v>
      </c>
      <c r="B10" s="736" t="s">
        <v>1348</v>
      </c>
      <c r="C10" s="366"/>
      <c r="D10" s="366"/>
      <c r="E10" s="366"/>
      <c r="F10" s="366"/>
      <c r="G10" s="366">
        <v>4436.3990123088752</v>
      </c>
      <c r="H10" s="366">
        <v>4436.3990123088752</v>
      </c>
      <c r="I10" s="366">
        <v>4436.3990123088752</v>
      </c>
      <c r="J10" s="366">
        <v>4436.3990123088752</v>
      </c>
      <c r="K10" s="307"/>
      <c r="L10" s="307"/>
    </row>
    <row r="11" spans="1:12" s="362" customFormat="1" ht="15.75" customHeight="1">
      <c r="A11" s="734" t="s">
        <v>276</v>
      </c>
      <c r="B11" s="736" t="s">
        <v>1349</v>
      </c>
      <c r="C11" s="366"/>
      <c r="D11" s="366"/>
      <c r="E11" s="366"/>
      <c r="F11" s="366"/>
      <c r="G11" s="366">
        <v>0</v>
      </c>
      <c r="H11" s="366"/>
      <c r="I11" s="366"/>
      <c r="J11" s="366"/>
      <c r="K11" s="307"/>
      <c r="L11" s="307"/>
    </row>
    <row r="12" spans="1:12" s="362" customFormat="1" ht="15.75" customHeight="1">
      <c r="A12" s="734" t="s">
        <v>277</v>
      </c>
      <c r="B12" s="736" t="s">
        <v>1350</v>
      </c>
      <c r="C12" s="366">
        <v>2993.1419999999998</v>
      </c>
      <c r="D12" s="366">
        <v>2993.1419999999998</v>
      </c>
      <c r="E12" s="366">
        <v>2993.1419999999998</v>
      </c>
      <c r="F12" s="366">
        <v>2993.1419999999998</v>
      </c>
      <c r="G12" s="366">
        <v>152300.39978916838</v>
      </c>
      <c r="H12" s="366">
        <v>152300.39978916838</v>
      </c>
      <c r="I12" s="366">
        <v>152300.39978916838</v>
      </c>
      <c r="J12" s="366">
        <v>152300.39978916838</v>
      </c>
      <c r="K12" s="307"/>
      <c r="L12" s="307"/>
    </row>
    <row r="13" spans="1:12" s="362" customFormat="1" ht="15.75" customHeight="1">
      <c r="A13" s="734" t="s">
        <v>278</v>
      </c>
      <c r="B13" s="736" t="s">
        <v>1351</v>
      </c>
      <c r="C13" s="366"/>
      <c r="D13" s="366"/>
      <c r="E13" s="366"/>
      <c r="F13" s="366"/>
      <c r="G13" s="366">
        <v>331.42160677844356</v>
      </c>
      <c r="H13" s="366"/>
      <c r="I13" s="366"/>
      <c r="J13" s="366"/>
      <c r="K13" s="307"/>
      <c r="L13" s="307"/>
    </row>
    <row r="14" spans="1:12" s="362" customFormat="1" ht="15.75" customHeight="1">
      <c r="A14" s="734" t="s">
        <v>279</v>
      </c>
      <c r="B14" s="736" t="s">
        <v>1352</v>
      </c>
      <c r="C14" s="366"/>
      <c r="D14" s="366"/>
      <c r="E14" s="366"/>
      <c r="F14" s="366"/>
      <c r="G14" s="366">
        <v>2324.2191238442788</v>
      </c>
      <c r="H14" s="366"/>
      <c r="I14" s="366"/>
      <c r="J14" s="366"/>
      <c r="K14" s="307"/>
      <c r="L14" s="307"/>
    </row>
    <row r="15" spans="1:12" s="362" customFormat="1" ht="15.75" customHeight="1">
      <c r="A15" s="739" t="s">
        <v>695</v>
      </c>
      <c r="B15" s="740" t="s">
        <v>789</v>
      </c>
      <c r="C15" s="386">
        <v>294178.32062659261</v>
      </c>
      <c r="D15" s="386"/>
      <c r="E15" s="581"/>
      <c r="F15" s="581"/>
      <c r="G15" s="386">
        <v>1054537.1608037301</v>
      </c>
      <c r="H15" s="741">
        <v>102094.58244463001</v>
      </c>
      <c r="I15" s="581"/>
      <c r="J15" s="581"/>
    </row>
    <row r="16" spans="1:12" s="362" customFormat="1" ht="11.5"/>
    <row r="17" spans="11:12" s="362" customFormat="1" ht="11.5"/>
    <row r="18" spans="11:12" s="362" customFormat="1" ht="11.5"/>
    <row r="19" spans="11:12" s="362" customFormat="1" ht="11.5"/>
    <row r="20" spans="11:12" s="362" customFormat="1" ht="11.5"/>
    <row r="21" spans="11:12" s="362" customFormat="1" ht="11.5"/>
    <row r="22" spans="11:12" s="362" customFormat="1" ht="11.5"/>
    <row r="23" spans="11:12" s="362" customFormat="1" ht="11.5"/>
    <row r="24" spans="11:12" s="362" customFormat="1" ht="11.5"/>
    <row r="25" spans="11:12" s="362" customFormat="1" ht="11.5"/>
    <row r="26" spans="11:12" s="362" customFormat="1" ht="11.5"/>
    <row r="27" spans="11:12" s="362" customFormat="1" ht="11.5"/>
    <row r="28" spans="11:12" s="362" customFormat="1" ht="11.5">
      <c r="K28" s="307"/>
      <c r="L28" s="307"/>
    </row>
    <row r="29" spans="11:12" s="362" customFormat="1" ht="11.5"/>
    <row r="30" spans="11:12" s="362" customFormat="1" ht="11.5"/>
    <row r="31" spans="11:12" s="362" customFormat="1" ht="11.5"/>
    <row r="32" spans="11:12" s="362" customFormat="1" ht="11.5"/>
    <row r="33" s="362" customFormat="1" ht="11.5"/>
    <row r="34" s="362" customFormat="1" ht="11.5"/>
    <row r="35" s="362" customFormat="1" ht="11.5"/>
  </sheetData>
  <mergeCells count="4">
    <mergeCell ref="C4:D4"/>
    <mergeCell ref="E4:F4"/>
    <mergeCell ref="G4:H4"/>
    <mergeCell ref="I4:J4"/>
  </mergeCells>
  <hyperlinks>
    <hyperlink ref="L4" location="Index!A1" display="Index" xr:uid="{B9F5AC95-2E3A-44D3-8C79-CBFF19025B36}"/>
  </hyperlinks>
  <pageMargins left="0.7" right="0.7" top="0.75" bottom="0.75" header="0.3" footer="0.3"/>
  <ignoredErrors>
    <ignoredError sqref="A7:A15 C6:J6"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09541-A290-4993-9E77-FB98E8A86342}">
  <sheetPr>
    <tabColor rgb="FF005AB4"/>
  </sheetPr>
  <dimension ref="A1:H36"/>
  <sheetViews>
    <sheetView showGridLines="0" zoomScaleNormal="100" workbookViewId="0"/>
  </sheetViews>
  <sheetFormatPr defaultRowHeight="14.5"/>
  <cols>
    <col min="2" max="2" width="65.36328125" customWidth="1"/>
    <col min="3" max="3" width="16.08984375" customWidth="1"/>
    <col min="4" max="4" width="15.6328125" customWidth="1"/>
    <col min="5" max="5" width="13.36328125" bestFit="1" customWidth="1"/>
    <col min="6" max="6" width="15.6328125" customWidth="1"/>
    <col min="7" max="7" width="3.26953125" customWidth="1"/>
  </cols>
  <sheetData>
    <row r="1" spans="1:8" s="729" customFormat="1" ht="14">
      <c r="A1" s="650" t="s">
        <v>1353</v>
      </c>
      <c r="B1" s="670"/>
      <c r="C1" s="670"/>
      <c r="D1" s="670"/>
      <c r="E1" s="670"/>
      <c r="F1" s="670"/>
      <c r="G1" s="670"/>
      <c r="H1" s="670"/>
    </row>
    <row r="2" spans="1:8" s="362" customFormat="1" ht="15.75" customHeight="1">
      <c r="A2" s="307"/>
      <c r="B2" s="307"/>
      <c r="C2" s="307"/>
      <c r="D2" s="307"/>
      <c r="E2" s="307"/>
      <c r="F2" s="307"/>
      <c r="G2" s="307"/>
      <c r="H2" s="307"/>
    </row>
    <row r="3" spans="1:8" s="362" customFormat="1" ht="15.75" customHeight="1">
      <c r="A3" s="307"/>
      <c r="B3" s="307"/>
      <c r="C3" s="307"/>
      <c r="D3" s="307"/>
      <c r="E3" s="307"/>
      <c r="F3" s="307"/>
      <c r="G3" s="307"/>
      <c r="H3" s="307"/>
    </row>
    <row r="4" spans="1:8" s="362" customFormat="1" ht="16.5" customHeight="1">
      <c r="A4" s="293"/>
      <c r="B4" s="745"/>
      <c r="C4" s="1140" t="s">
        <v>1354</v>
      </c>
      <c r="D4" s="1289"/>
      <c r="E4" s="1290" t="s">
        <v>1355</v>
      </c>
      <c r="F4" s="1291"/>
      <c r="G4" s="307"/>
      <c r="H4" s="651" t="s">
        <v>282</v>
      </c>
    </row>
    <row r="5" spans="1:8" s="362" customFormat="1" ht="37.5" customHeight="1">
      <c r="A5" s="293"/>
      <c r="B5" s="745"/>
      <c r="C5" s="1140"/>
      <c r="D5" s="1289"/>
      <c r="E5" s="1264" t="s">
        <v>1356</v>
      </c>
      <c r="F5" s="1292"/>
      <c r="G5" s="307"/>
      <c r="H5" s="743"/>
    </row>
    <row r="6" spans="1:8" s="362" customFormat="1" ht="34.5">
      <c r="A6" s="493"/>
      <c r="B6" s="493"/>
      <c r="C6" s="376"/>
      <c r="D6" s="610" t="s">
        <v>1497</v>
      </c>
      <c r="E6" s="436"/>
      <c r="F6" s="610" t="s">
        <v>1502</v>
      </c>
      <c r="G6" s="307"/>
      <c r="H6" s="307"/>
    </row>
    <row r="7" spans="1:8" s="400" customFormat="1" ht="15.75" customHeight="1">
      <c r="A7" s="403" t="s">
        <v>1536</v>
      </c>
      <c r="B7" s="493"/>
      <c r="C7" s="754" t="s">
        <v>271</v>
      </c>
      <c r="D7" s="754" t="s">
        <v>273</v>
      </c>
      <c r="E7" s="754" t="s">
        <v>274</v>
      </c>
      <c r="F7" s="754" t="s">
        <v>276</v>
      </c>
      <c r="G7" s="315"/>
      <c r="H7" s="315"/>
    </row>
    <row r="8" spans="1:8" s="362" customFormat="1" ht="15.75" customHeight="1">
      <c r="A8" s="732" t="s">
        <v>696</v>
      </c>
      <c r="B8" s="442" t="s">
        <v>1357</v>
      </c>
      <c r="C8" s="733"/>
      <c r="D8" s="733"/>
      <c r="E8" s="733">
        <f>+E11+E18</f>
        <v>16011.458599294489</v>
      </c>
      <c r="F8" s="733">
        <f>+F11+F18</f>
        <v>16011.458599294489</v>
      </c>
      <c r="G8" s="307"/>
      <c r="H8" s="307"/>
    </row>
    <row r="9" spans="1:8" s="362" customFormat="1" ht="15.75" customHeight="1">
      <c r="A9" s="734" t="s">
        <v>715</v>
      </c>
      <c r="B9" s="735" t="s">
        <v>1358</v>
      </c>
      <c r="C9" s="366"/>
      <c r="D9" s="366"/>
      <c r="E9" s="366">
        <v>0</v>
      </c>
      <c r="F9" s="366">
        <v>0</v>
      </c>
      <c r="G9" s="307"/>
      <c r="H9" s="307"/>
    </row>
    <row r="10" spans="1:8" s="362" customFormat="1" ht="15.75" customHeight="1">
      <c r="A10" s="734" t="s">
        <v>716</v>
      </c>
      <c r="B10" s="735" t="s">
        <v>1347</v>
      </c>
      <c r="C10" s="366"/>
      <c r="D10" s="366"/>
      <c r="E10" s="366">
        <v>0</v>
      </c>
      <c r="F10" s="366">
        <v>0</v>
      </c>
      <c r="G10" s="307"/>
      <c r="H10" s="307"/>
    </row>
    <row r="11" spans="1:8" s="362" customFormat="1" ht="15.75" customHeight="1">
      <c r="A11" s="734" t="s">
        <v>733</v>
      </c>
      <c r="B11" s="735" t="s">
        <v>335</v>
      </c>
      <c r="C11" s="366"/>
      <c r="D11" s="366"/>
      <c r="E11" s="366">
        <f>+E12+E14</f>
        <v>10097.099321294489</v>
      </c>
      <c r="F11" s="366">
        <f>+F12+F14</f>
        <v>10097.099321294489</v>
      </c>
      <c r="G11" s="307"/>
      <c r="H11" s="307"/>
    </row>
    <row r="12" spans="1:8" s="362" customFormat="1" ht="15.75" customHeight="1">
      <c r="A12" s="734" t="s">
        <v>735</v>
      </c>
      <c r="B12" s="736" t="s">
        <v>1348</v>
      </c>
      <c r="C12" s="366"/>
      <c r="D12" s="366"/>
      <c r="E12" s="366">
        <v>9927.57942</v>
      </c>
      <c r="F12" s="366">
        <v>9927.57942</v>
      </c>
      <c r="G12" s="307"/>
      <c r="H12" s="307"/>
    </row>
    <row r="13" spans="1:8" s="362" customFormat="1" ht="15.75" customHeight="1">
      <c r="A13" s="734" t="s">
        <v>737</v>
      </c>
      <c r="B13" s="736" t="s">
        <v>1349</v>
      </c>
      <c r="C13" s="366"/>
      <c r="D13" s="366"/>
      <c r="E13" s="366">
        <v>0</v>
      </c>
      <c r="F13" s="366">
        <v>0</v>
      </c>
      <c r="G13" s="307"/>
      <c r="H13" s="307"/>
    </row>
    <row r="14" spans="1:8" s="362" customFormat="1" ht="15.75" customHeight="1">
      <c r="A14" s="734" t="s">
        <v>739</v>
      </c>
      <c r="B14" s="736" t="s">
        <v>1350</v>
      </c>
      <c r="C14" s="366"/>
      <c r="D14" s="366"/>
      <c r="E14" s="366">
        <v>169.51990129448899</v>
      </c>
      <c r="F14" s="366">
        <v>169.51990129448899</v>
      </c>
      <c r="G14" s="307"/>
      <c r="H14" s="307"/>
    </row>
    <row r="15" spans="1:8" s="362" customFormat="1" ht="15.75" customHeight="1">
      <c r="A15" s="734" t="s">
        <v>741</v>
      </c>
      <c r="B15" s="736" t="s">
        <v>1351</v>
      </c>
      <c r="C15" s="366"/>
      <c r="D15" s="366"/>
      <c r="E15" s="366">
        <v>0</v>
      </c>
      <c r="F15" s="366">
        <v>0</v>
      </c>
      <c r="G15" s="307"/>
      <c r="H15" s="307"/>
    </row>
    <row r="16" spans="1:8" s="362" customFormat="1" ht="15.75" customHeight="1">
      <c r="A16" s="734" t="s">
        <v>1269</v>
      </c>
      <c r="B16" s="736" t="s">
        <v>1352</v>
      </c>
      <c r="C16" s="366"/>
      <c r="D16" s="366"/>
      <c r="E16" s="366">
        <v>0</v>
      </c>
      <c r="F16" s="366">
        <v>0</v>
      </c>
      <c r="G16" s="307"/>
      <c r="H16" s="307"/>
    </row>
    <row r="17" spans="1:8" s="362" customFormat="1" ht="15.75" customHeight="1">
      <c r="A17" s="734" t="s">
        <v>1270</v>
      </c>
      <c r="B17" s="735" t="s">
        <v>1359</v>
      </c>
      <c r="C17" s="366"/>
      <c r="D17" s="366"/>
      <c r="E17" s="366">
        <v>0</v>
      </c>
      <c r="F17" s="366">
        <v>0</v>
      </c>
      <c r="G17" s="307"/>
      <c r="H17" s="307"/>
    </row>
    <row r="18" spans="1:8" s="362" customFormat="1" ht="15.75" customHeight="1">
      <c r="A18" s="734" t="s">
        <v>1360</v>
      </c>
      <c r="B18" s="735" t="s">
        <v>1361</v>
      </c>
      <c r="C18" s="366"/>
      <c r="D18" s="366"/>
      <c r="E18" s="366">
        <v>5914.3592779999999</v>
      </c>
      <c r="F18" s="366">
        <v>5914.3592779999999</v>
      </c>
      <c r="G18" s="307"/>
      <c r="H18" s="307"/>
    </row>
    <row r="19" spans="1:8" s="362" customFormat="1" ht="11.5">
      <c r="A19" s="744" t="s">
        <v>1362</v>
      </c>
      <c r="B19" s="442" t="s">
        <v>1363</v>
      </c>
      <c r="C19" s="733"/>
      <c r="D19" s="733"/>
      <c r="E19" s="733">
        <v>0</v>
      </c>
      <c r="F19" s="733">
        <v>0</v>
      </c>
      <c r="G19" s="307"/>
      <c r="H19" s="307"/>
    </row>
    <row r="20" spans="1:8" s="362" customFormat="1" ht="15.75" customHeight="1">
      <c r="A20" s="746" t="s">
        <v>1364</v>
      </c>
      <c r="B20" s="747" t="s">
        <v>1365</v>
      </c>
      <c r="C20" s="581"/>
      <c r="D20" s="581"/>
      <c r="E20" s="748">
        <v>72234.92568</v>
      </c>
      <c r="F20" s="748">
        <v>0</v>
      </c>
      <c r="G20" s="307"/>
      <c r="H20" s="307"/>
    </row>
    <row r="21" spans="1:8" s="362" customFormat="1" ht="15.75" customHeight="1">
      <c r="A21" s="749" t="s">
        <v>1366</v>
      </c>
      <c r="B21" s="750" t="s">
        <v>1367</v>
      </c>
      <c r="C21" s="751">
        <v>297171.46262659261</v>
      </c>
      <c r="D21" s="751"/>
      <c r="E21" s="752"/>
      <c r="F21" s="752"/>
    </row>
    <row r="22" spans="1:8" s="362" customFormat="1" ht="15.75" customHeight="1"/>
    <row r="23" spans="1:8" s="362" customFormat="1" ht="15.75" customHeight="1"/>
    <row r="24" spans="1:8" s="362" customFormat="1" ht="11.5"/>
    <row r="25" spans="1:8" s="362" customFormat="1" ht="11.5"/>
    <row r="26" spans="1:8" s="362" customFormat="1" ht="11.5"/>
    <row r="27" spans="1:8" s="362" customFormat="1" ht="11.5"/>
    <row r="28" spans="1:8" s="362" customFormat="1" ht="11.5"/>
    <row r="29" spans="1:8" s="362" customFormat="1" ht="11.5"/>
    <row r="30" spans="1:8" s="362" customFormat="1" ht="11.5"/>
    <row r="31" spans="1:8" s="731" customFormat="1" ht="14"/>
    <row r="32" spans="1:8" s="731" customFormat="1" ht="14"/>
    <row r="33" spans="7:8" s="731" customFormat="1" ht="14"/>
    <row r="34" spans="7:8" s="731" customFormat="1" ht="14">
      <c r="G34" s="730"/>
      <c r="H34" s="730"/>
    </row>
    <row r="35" spans="7:8" s="731" customFormat="1" ht="14"/>
    <row r="36" spans="7:8" s="731" customFormat="1" ht="14"/>
  </sheetData>
  <mergeCells count="3">
    <mergeCell ref="C4:D5"/>
    <mergeCell ref="E4:F4"/>
    <mergeCell ref="E5:F5"/>
  </mergeCells>
  <hyperlinks>
    <hyperlink ref="H4" location="Index!A1" display="Index" xr:uid="{BBAD2D17-472F-4AF1-86C6-B975EFA9E703}"/>
  </hyperlinks>
  <pageMargins left="0.7" right="0.7" top="0.75" bottom="0.75" header="0.3" footer="0.3"/>
  <pageSetup paperSize="9" orientation="portrait" r:id="rId1"/>
  <ignoredErrors>
    <ignoredError sqref="A8:A21 C7:F7"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2C7FD-EFA7-4092-B9A1-5D5DBE73ACC5}">
  <sheetPr>
    <tabColor rgb="FF005AB4"/>
  </sheetPr>
  <dimension ref="A1:F19"/>
  <sheetViews>
    <sheetView showGridLines="0" workbookViewId="0"/>
  </sheetViews>
  <sheetFormatPr defaultRowHeight="14.5"/>
  <cols>
    <col min="2" max="2" width="39.7265625" bestFit="1" customWidth="1"/>
    <col min="3" max="3" width="18.08984375" customWidth="1"/>
    <col min="4" max="4" width="22.6328125" customWidth="1"/>
    <col min="5" max="5" width="5.26953125" customWidth="1"/>
  </cols>
  <sheetData>
    <row r="1" spans="1:6" s="729" customFormat="1" ht="14">
      <c r="A1" s="650" t="s">
        <v>1368</v>
      </c>
      <c r="B1" s="670"/>
      <c r="C1" s="670"/>
      <c r="D1" s="670"/>
      <c r="E1" s="670"/>
      <c r="F1" s="670"/>
    </row>
    <row r="2" spans="1:6" s="729" customFormat="1" ht="15.75" customHeight="1">
      <c r="A2" s="650"/>
      <c r="B2" s="670"/>
      <c r="C2" s="670"/>
      <c r="D2" s="670"/>
      <c r="E2" s="670"/>
      <c r="F2" s="670"/>
    </row>
    <row r="3" spans="1:6" s="362" customFormat="1" ht="15.75" customHeight="1">
      <c r="A3" s="307"/>
      <c r="B3" s="307"/>
      <c r="C3" s="307"/>
      <c r="D3" s="307"/>
      <c r="E3" s="307"/>
      <c r="F3" s="307"/>
    </row>
    <row r="4" spans="1:6" s="362" customFormat="1" ht="57.5">
      <c r="A4" s="293"/>
      <c r="B4" s="293"/>
      <c r="C4" s="294" t="s">
        <v>1369</v>
      </c>
      <c r="D4" s="294" t="s">
        <v>1370</v>
      </c>
      <c r="E4" s="307"/>
      <c r="F4" s="651" t="s">
        <v>282</v>
      </c>
    </row>
    <row r="5" spans="1:6" s="400" customFormat="1" ht="15.75" customHeight="1">
      <c r="A5" s="1293" t="s">
        <v>1536</v>
      </c>
      <c r="B5" s="1293"/>
      <c r="C5" s="754" t="s">
        <v>271</v>
      </c>
      <c r="D5" s="754" t="s">
        <v>273</v>
      </c>
      <c r="E5" s="315"/>
      <c r="F5" s="315"/>
    </row>
    <row r="6" spans="1:6" s="362" customFormat="1" ht="15.75" customHeight="1">
      <c r="A6" s="753" t="s">
        <v>271</v>
      </c>
      <c r="B6" s="590" t="s">
        <v>1371</v>
      </c>
      <c r="C6" s="748">
        <f>241791785631.453/1000000</f>
        <v>241791.78563145301</v>
      </c>
      <c r="D6" s="748">
        <f>297171462626.593/1000000</f>
        <v>297171.46262659301</v>
      </c>
      <c r="E6" s="307"/>
      <c r="F6" s="307"/>
    </row>
    <row r="7" spans="1:6" s="362" customFormat="1" ht="11.5"/>
    <row r="19" spans="5:6">
      <c r="E19" s="10"/>
      <c r="F19" s="10"/>
    </row>
  </sheetData>
  <mergeCells count="1">
    <mergeCell ref="A5:B5"/>
  </mergeCells>
  <hyperlinks>
    <hyperlink ref="F4" location="Index!A1" display="Index" xr:uid="{9B5A6947-EBC1-4698-B628-7C90BE490389}"/>
  </hyperlinks>
  <pageMargins left="0.7" right="0.7" top="0.75" bottom="0.75" header="0.3" footer="0.3"/>
  <ignoredErrors>
    <ignoredError sqref="A6 C5:D5"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1DE8-C4D9-4DFA-9313-0D5FF793A20C}">
  <sheetPr>
    <tabColor rgb="FF005AB4"/>
  </sheetPr>
  <dimension ref="A1:G16"/>
  <sheetViews>
    <sheetView showGridLines="0" workbookViewId="0"/>
  </sheetViews>
  <sheetFormatPr defaultColWidth="8.81640625" defaultRowHeight="13"/>
  <cols>
    <col min="1" max="1" width="12.6328125" style="5" customWidth="1"/>
    <col min="2" max="2" width="84.81640625" style="5" customWidth="1"/>
    <col min="3" max="3" width="2.7265625" style="5" customWidth="1"/>
    <col min="4" max="5" width="41" style="5" customWidth="1"/>
    <col min="6" max="6" width="3.81640625" style="5" customWidth="1"/>
    <col min="7" max="7" width="6.7265625" style="5" customWidth="1"/>
    <col min="8" max="16384" width="8.81640625" style="5"/>
  </cols>
  <sheetData>
    <row r="1" spans="1:7" s="632" customFormat="1">
      <c r="A1" s="631" t="s">
        <v>1372</v>
      </c>
    </row>
    <row r="2" spans="1:7" s="362" customFormat="1" ht="15.75" customHeight="1">
      <c r="B2" s="400"/>
    </row>
    <row r="3" spans="1:7" s="362" customFormat="1" ht="15.75" customHeight="1">
      <c r="B3" s="315"/>
    </row>
    <row r="4" spans="1:7" s="362" customFormat="1" ht="31.5" customHeight="1">
      <c r="A4" s="669" t="s">
        <v>798</v>
      </c>
      <c r="B4" s="609" t="s">
        <v>536</v>
      </c>
      <c r="C4" s="609"/>
      <c r="D4" s="609" t="s">
        <v>1491</v>
      </c>
      <c r="E4"/>
      <c r="G4" s="651" t="s">
        <v>282</v>
      </c>
    </row>
    <row r="5" spans="1:7" s="362" customFormat="1" ht="116.65" customHeight="1">
      <c r="A5" s="726" t="s">
        <v>44</v>
      </c>
      <c r="B5" s="727" t="s">
        <v>1373</v>
      </c>
      <c r="C5" s="728"/>
      <c r="D5" s="967" t="s">
        <v>1532</v>
      </c>
      <c r="E5"/>
    </row>
    <row r="6" spans="1:7" s="362" customFormat="1" ht="350.25" customHeight="1">
      <c r="A6" s="726" t="s">
        <v>45</v>
      </c>
      <c r="B6" s="727" t="s">
        <v>1374</v>
      </c>
      <c r="C6" s="728"/>
      <c r="D6" s="967" t="s">
        <v>1532</v>
      </c>
      <c r="E6"/>
    </row>
    <row r="7" spans="1:7" s="362" customFormat="1" ht="11.5"/>
    <row r="8" spans="1:7" s="362" customFormat="1" ht="11.5"/>
    <row r="9" spans="1:7" s="362" customFormat="1" ht="11.5"/>
    <row r="10" spans="1:7" s="362" customFormat="1" ht="11.5"/>
    <row r="11" spans="1:7" s="362" customFormat="1" ht="11.5"/>
    <row r="12" spans="1:7" s="362" customFormat="1" ht="11.5"/>
    <row r="13" spans="1:7" s="362" customFormat="1" ht="11.5"/>
    <row r="14" spans="1:7" s="362" customFormat="1" ht="11.5"/>
    <row r="15" spans="1:7" s="362" customFormat="1" ht="11.5"/>
    <row r="16" spans="1:7" s="362" customFormat="1" ht="11.5">
      <c r="D16" s="755"/>
      <c r="E16" s="755"/>
    </row>
  </sheetData>
  <hyperlinks>
    <hyperlink ref="G4" location="Index!A1" display="Index" xr:uid="{115E7D50-6B15-4192-9397-FE50152E96D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B50B-D52A-46CF-85DB-CF885134F41F}">
  <sheetPr>
    <tabColor rgb="FF005AB4"/>
  </sheetPr>
  <dimension ref="A1:N52"/>
  <sheetViews>
    <sheetView showGridLines="0" workbookViewId="0"/>
  </sheetViews>
  <sheetFormatPr defaultColWidth="10.08984375" defaultRowHeight="12.5"/>
  <cols>
    <col min="1" max="1" width="44.08984375" style="10" customWidth="1"/>
    <col min="2" max="7" width="13.6328125" style="10" customWidth="1"/>
    <col min="8" max="8" width="14.81640625" style="10" customWidth="1"/>
    <col min="9" max="9" width="5.6328125" style="10" customWidth="1"/>
    <col min="10" max="10" width="8.6328125" style="10" customWidth="1"/>
    <col min="11" max="12" width="9.08984375" style="10" customWidth="1"/>
    <col min="13" max="13" width="10.08984375" style="10"/>
    <col min="14" max="14" width="13.6328125" style="10" bestFit="1" customWidth="1"/>
    <col min="15" max="16384" width="10.08984375" style="10"/>
  </cols>
  <sheetData>
    <row r="1" spans="1:14" ht="13">
      <c r="A1" s="650" t="s">
        <v>1013</v>
      </c>
    </row>
    <row r="2" spans="1:14" ht="15.75" customHeight="1"/>
    <row r="3" spans="1:14" ht="15.75" customHeight="1">
      <c r="B3" s="27" t="s">
        <v>44</v>
      </c>
      <c r="C3" s="27" t="s">
        <v>45</v>
      </c>
      <c r="D3" s="27" t="s">
        <v>46</v>
      </c>
      <c r="E3" s="27" t="s">
        <v>84</v>
      </c>
      <c r="F3" s="27" t="s">
        <v>85</v>
      </c>
      <c r="G3" s="27" t="s">
        <v>294</v>
      </c>
      <c r="H3" s="27" t="s">
        <v>260</v>
      </c>
    </row>
    <row r="4" spans="1:14" ht="15.75" customHeight="1">
      <c r="A4" s="654"/>
      <c r="B4" s="1144" t="s">
        <v>1014</v>
      </c>
      <c r="C4" s="1144" t="s">
        <v>1015</v>
      </c>
      <c r="D4" s="1142" t="s">
        <v>1016</v>
      </c>
      <c r="E4" s="1142"/>
      <c r="F4" s="1142"/>
      <c r="G4" s="1142"/>
      <c r="H4" s="1142"/>
      <c r="J4" s="651" t="s">
        <v>282</v>
      </c>
    </row>
    <row r="5" spans="1:14" ht="15.75" customHeight="1">
      <c r="A5" s="655"/>
      <c r="B5" s="1144"/>
      <c r="C5" s="1144"/>
      <c r="D5" s="1144" t="s">
        <v>1017</v>
      </c>
      <c r="E5" s="1144" t="s">
        <v>1018</v>
      </c>
      <c r="F5" s="1144" t="s">
        <v>1019</v>
      </c>
      <c r="G5" s="1144" t="s">
        <v>1020</v>
      </c>
      <c r="H5" s="1144" t="s">
        <v>1021</v>
      </c>
    </row>
    <row r="6" spans="1:14" ht="15.75" customHeight="1">
      <c r="A6" s="655"/>
      <c r="B6" s="1144"/>
      <c r="C6" s="1144"/>
      <c r="D6" s="1144"/>
      <c r="E6" s="1144"/>
      <c r="F6" s="1144"/>
      <c r="G6" s="1144"/>
      <c r="H6" s="1144"/>
    </row>
    <row r="7" spans="1:14" ht="15.75" customHeight="1">
      <c r="A7" s="655"/>
      <c r="B7" s="1144"/>
      <c r="C7" s="1144"/>
      <c r="D7" s="1144"/>
      <c r="E7" s="1144"/>
      <c r="F7" s="1144"/>
      <c r="G7" s="1144"/>
      <c r="H7" s="1144"/>
    </row>
    <row r="8" spans="1:14" ht="15.75" customHeight="1">
      <c r="A8" s="655"/>
      <c r="B8" s="1144"/>
      <c r="C8" s="1144"/>
      <c r="D8" s="1144"/>
      <c r="E8" s="1144"/>
      <c r="F8" s="1144"/>
      <c r="G8" s="1144"/>
      <c r="H8" s="1144"/>
    </row>
    <row r="9" spans="1:14" ht="15.75" customHeight="1">
      <c r="A9" s="228" t="s">
        <v>1536</v>
      </c>
      <c r="B9" s="1145"/>
      <c r="C9" s="1145"/>
      <c r="D9" s="1145"/>
      <c r="E9" s="1145"/>
      <c r="F9" s="1145"/>
      <c r="G9" s="1145"/>
      <c r="H9" s="1145"/>
    </row>
    <row r="10" spans="1:14" s="28" customFormat="1" ht="15.75" customHeight="1">
      <c r="A10" s="28" t="s">
        <v>1022</v>
      </c>
      <c r="B10" s="656"/>
      <c r="C10" s="656"/>
      <c r="D10" s="656"/>
      <c r="E10" s="656"/>
      <c r="F10" s="656"/>
      <c r="G10" s="656"/>
      <c r="H10" s="656"/>
      <c r="J10" s="617"/>
    </row>
    <row r="11" spans="1:14" s="28" customFormat="1" ht="15.75" customHeight="1">
      <c r="A11" s="28" t="s">
        <v>782</v>
      </c>
      <c r="B11" s="657">
        <v>102095</v>
      </c>
      <c r="C11" s="657">
        <v>102095</v>
      </c>
      <c r="D11" s="657">
        <v>102095</v>
      </c>
      <c r="E11" s="657"/>
      <c r="F11" s="657"/>
      <c r="G11" s="657"/>
      <c r="H11" s="657"/>
      <c r="J11" s="617"/>
    </row>
    <row r="12" spans="1:14" s="28" customFormat="1" ht="15.75" customHeight="1">
      <c r="A12" s="28" t="s">
        <v>783</v>
      </c>
      <c r="B12" s="657">
        <v>28835</v>
      </c>
      <c r="C12" s="657">
        <v>28830</v>
      </c>
      <c r="D12" s="657">
        <v>28830</v>
      </c>
      <c r="E12" s="657"/>
      <c r="F12" s="657"/>
      <c r="G12" s="657"/>
      <c r="H12" s="657"/>
      <c r="J12" s="617"/>
    </row>
    <row r="13" spans="1:14" s="28" customFormat="1" ht="15.75" customHeight="1">
      <c r="A13" s="28" t="s">
        <v>784</v>
      </c>
      <c r="B13" s="657">
        <v>1152789</v>
      </c>
      <c r="C13" s="657">
        <v>1152789</v>
      </c>
      <c r="D13" s="657">
        <v>1152789</v>
      </c>
      <c r="E13" s="657"/>
      <c r="F13" s="657"/>
      <c r="G13" s="657"/>
      <c r="H13" s="657"/>
      <c r="J13" s="617"/>
      <c r="N13" s="658"/>
    </row>
    <row r="14" spans="1:14" s="28" customFormat="1" ht="15.75" customHeight="1">
      <c r="A14" s="28" t="s">
        <v>785</v>
      </c>
      <c r="B14" s="657">
        <v>205706</v>
      </c>
      <c r="C14" s="657">
        <v>177031</v>
      </c>
      <c r="D14" s="657">
        <v>133543</v>
      </c>
      <c r="E14" s="657">
        <v>6602</v>
      </c>
      <c r="F14" s="657"/>
      <c r="G14" s="657">
        <v>40557</v>
      </c>
      <c r="H14" s="657">
        <v>1247</v>
      </c>
      <c r="J14" s="617"/>
      <c r="N14" s="659"/>
    </row>
    <row r="15" spans="1:14" s="28" customFormat="1" ht="15.75" customHeight="1">
      <c r="A15" s="28" t="s">
        <v>786</v>
      </c>
      <c r="B15" s="657">
        <v>9493</v>
      </c>
      <c r="C15" s="657">
        <v>9493</v>
      </c>
      <c r="D15" s="657">
        <v>9493</v>
      </c>
      <c r="E15" s="657"/>
      <c r="F15" s="657"/>
      <c r="G15" s="657"/>
      <c r="H15" s="657"/>
      <c r="J15" s="617"/>
      <c r="N15" s="659"/>
    </row>
    <row r="16" spans="1:14" s="28" customFormat="1" ht="15.75" customHeight="1">
      <c r="A16" s="28" t="s">
        <v>1514</v>
      </c>
      <c r="B16" s="657">
        <v>789</v>
      </c>
      <c r="C16" s="657">
        <v>12509.719574189998</v>
      </c>
      <c r="D16" s="657">
        <v>10880.131547189998</v>
      </c>
      <c r="E16" s="657"/>
      <c r="F16" s="657"/>
      <c r="G16" s="657"/>
      <c r="H16" s="657">
        <v>1629.588027</v>
      </c>
      <c r="J16" s="617"/>
    </row>
    <row r="17" spans="1:10" s="28" customFormat="1" ht="15.75" customHeight="1">
      <c r="A17" s="28" t="s">
        <v>787</v>
      </c>
      <c r="B17" s="657">
        <v>8051</v>
      </c>
      <c r="C17" s="657">
        <v>6061.8477220000004</v>
      </c>
      <c r="D17" s="657">
        <v>481</v>
      </c>
      <c r="E17" s="657"/>
      <c r="F17" s="657"/>
      <c r="G17" s="657"/>
      <c r="H17" s="657">
        <v>5580.8477220000004</v>
      </c>
      <c r="I17" s="618"/>
      <c r="J17" s="617"/>
    </row>
    <row r="18" spans="1:10" s="28" customFormat="1" ht="15.75" customHeight="1">
      <c r="A18" s="28" t="s">
        <v>788</v>
      </c>
      <c r="B18" s="657">
        <v>39</v>
      </c>
      <c r="C18" s="657">
        <v>2</v>
      </c>
      <c r="D18" s="657">
        <v>2</v>
      </c>
      <c r="E18" s="657"/>
      <c r="F18" s="657"/>
      <c r="G18" s="657"/>
      <c r="H18" s="657"/>
      <c r="J18" s="617"/>
    </row>
    <row r="19" spans="1:10" s="28" customFormat="1" ht="15.75" customHeight="1">
      <c r="A19" s="28" t="s">
        <v>796</v>
      </c>
      <c r="B19" s="657">
        <v>62</v>
      </c>
      <c r="C19" s="657">
        <v>62</v>
      </c>
      <c r="D19" s="657">
        <v>62</v>
      </c>
      <c r="E19" s="657"/>
      <c r="F19" s="657"/>
      <c r="G19" s="657"/>
      <c r="H19" s="657"/>
      <c r="J19" s="617"/>
    </row>
    <row r="20" spans="1:10" s="28" customFormat="1" ht="15.75" customHeight="1">
      <c r="A20" s="665" t="s">
        <v>789</v>
      </c>
      <c r="B20" s="666">
        <v>17813</v>
      </c>
      <c r="C20" s="666">
        <v>16515.43</v>
      </c>
      <c r="D20" s="666">
        <v>16515.43</v>
      </c>
      <c r="E20" s="666"/>
      <c r="F20" s="666"/>
      <c r="G20" s="666"/>
      <c r="H20" s="666"/>
      <c r="J20" s="617"/>
    </row>
    <row r="21" spans="1:10" s="28" customFormat="1" ht="15.75" customHeight="1">
      <c r="A21" s="667" t="s">
        <v>768</v>
      </c>
      <c r="B21" s="668">
        <v>1525672</v>
      </c>
      <c r="C21" s="668">
        <v>1505388.9972961899</v>
      </c>
      <c r="D21" s="668">
        <v>1454690.56154719</v>
      </c>
      <c r="E21" s="668">
        <v>6602</v>
      </c>
      <c r="F21" s="668">
        <v>0</v>
      </c>
      <c r="G21" s="668">
        <v>40557</v>
      </c>
      <c r="H21" s="668">
        <v>8457.4357490000002</v>
      </c>
      <c r="J21" s="617"/>
    </row>
    <row r="22" spans="1:10" s="28" customFormat="1" ht="15.75" customHeight="1">
      <c r="A22" s="45" t="s">
        <v>1023</v>
      </c>
      <c r="B22" s="657"/>
      <c r="C22" s="657"/>
      <c r="D22" s="657"/>
      <c r="E22" s="657"/>
      <c r="F22" s="657"/>
      <c r="G22" s="657"/>
      <c r="H22" s="657"/>
      <c r="J22" s="617"/>
    </row>
    <row r="23" spans="1:10" s="28" customFormat="1" ht="15.75" customHeight="1">
      <c r="A23" s="28" t="s">
        <v>797</v>
      </c>
      <c r="B23" s="657">
        <v>2771</v>
      </c>
      <c r="C23" s="657">
        <v>2771</v>
      </c>
      <c r="D23" s="657"/>
      <c r="E23" s="657"/>
      <c r="F23" s="657"/>
      <c r="G23" s="657"/>
      <c r="H23" s="657">
        <v>2771</v>
      </c>
      <c r="J23" s="617"/>
    </row>
    <row r="24" spans="1:10" s="28" customFormat="1" ht="15.75" customHeight="1">
      <c r="A24" s="28" t="s">
        <v>790</v>
      </c>
      <c r="B24" s="657">
        <v>792710</v>
      </c>
      <c r="C24" s="657">
        <v>793204</v>
      </c>
      <c r="D24" s="657"/>
      <c r="E24" s="657"/>
      <c r="F24" s="657"/>
      <c r="G24" s="657"/>
      <c r="H24" s="657">
        <v>793204</v>
      </c>
      <c r="J24" s="660"/>
    </row>
    <row r="25" spans="1:10" s="28" customFormat="1" ht="15.75" customHeight="1">
      <c r="A25" s="28" t="s">
        <v>791</v>
      </c>
      <c r="B25" s="657">
        <v>11646</v>
      </c>
      <c r="C25" s="657">
        <v>11646</v>
      </c>
      <c r="D25" s="657"/>
      <c r="E25" s="657">
        <v>11584.890049959999</v>
      </c>
      <c r="F25" s="657"/>
      <c r="G25" s="661">
        <v>2795.1099500400014</v>
      </c>
      <c r="H25" s="657">
        <v>0</v>
      </c>
    </row>
    <row r="26" spans="1:10" s="28" customFormat="1" ht="15.75" customHeight="1">
      <c r="A26" s="28" t="s">
        <v>792</v>
      </c>
      <c r="B26" s="657">
        <v>11169</v>
      </c>
      <c r="C26" s="657">
        <v>11166</v>
      </c>
      <c r="D26" s="657"/>
      <c r="E26" s="657"/>
      <c r="F26" s="657"/>
      <c r="G26" s="657"/>
      <c r="H26" s="657">
        <v>11166</v>
      </c>
    </row>
    <row r="27" spans="1:10" s="28" customFormat="1" ht="15.75" customHeight="1">
      <c r="A27" s="28" t="s">
        <v>793</v>
      </c>
      <c r="B27" s="657">
        <v>46336</v>
      </c>
      <c r="C27" s="657">
        <v>25016</v>
      </c>
      <c r="D27" s="657"/>
      <c r="E27" s="657"/>
      <c r="F27" s="657"/>
      <c r="G27" s="657"/>
      <c r="H27" s="657">
        <v>25016</v>
      </c>
    </row>
    <row r="28" spans="1:10" s="28" customFormat="1" ht="15.75" customHeight="1">
      <c r="A28" s="28" t="s">
        <v>794</v>
      </c>
      <c r="B28" s="657">
        <v>420460</v>
      </c>
      <c r="C28" s="657">
        <v>421006</v>
      </c>
      <c r="D28" s="657"/>
      <c r="E28" s="657"/>
      <c r="F28" s="657"/>
      <c r="G28" s="657"/>
      <c r="H28" s="657">
        <v>421006</v>
      </c>
    </row>
    <row r="29" spans="1:10" s="28" customFormat="1" ht="15.75" customHeight="1">
      <c r="A29" s="665" t="s">
        <v>795</v>
      </c>
      <c r="B29" s="666">
        <v>41279</v>
      </c>
      <c r="C29" s="666">
        <v>41279</v>
      </c>
      <c r="D29" s="666"/>
      <c r="E29" s="666"/>
      <c r="F29" s="666"/>
      <c r="G29" s="666"/>
      <c r="H29" s="666">
        <v>41279</v>
      </c>
    </row>
    <row r="30" spans="1:10" s="28" customFormat="1" ht="15.75" customHeight="1">
      <c r="A30" s="667" t="s">
        <v>769</v>
      </c>
      <c r="B30" s="668">
        <v>1326371</v>
      </c>
      <c r="C30" s="668">
        <v>1306088</v>
      </c>
      <c r="D30" s="668">
        <v>0</v>
      </c>
      <c r="E30" s="668">
        <v>11584.890049959999</v>
      </c>
      <c r="F30" s="668">
        <v>0</v>
      </c>
      <c r="G30" s="668">
        <v>2795.1099500400014</v>
      </c>
      <c r="H30" s="668">
        <v>1294442</v>
      </c>
    </row>
    <row r="31" spans="1:10" s="28" customFormat="1" ht="15.75" customHeight="1">
      <c r="A31" s="667" t="s">
        <v>811</v>
      </c>
      <c r="B31" s="668">
        <v>199301</v>
      </c>
      <c r="C31" s="668">
        <v>199301</v>
      </c>
      <c r="D31" s="668"/>
      <c r="E31" s="668"/>
      <c r="F31" s="668"/>
      <c r="G31" s="668"/>
      <c r="H31" s="668">
        <v>199301</v>
      </c>
    </row>
    <row r="32" spans="1:10" ht="13">
      <c r="A32" s="14"/>
      <c r="C32" s="616"/>
      <c r="D32" s="616"/>
    </row>
    <row r="33" spans="1:4" ht="13">
      <c r="A33" s="615"/>
      <c r="B33" s="14"/>
      <c r="C33" s="30"/>
      <c r="D33" s="30"/>
    </row>
    <row r="34" spans="1:4" ht="13">
      <c r="A34" s="615"/>
      <c r="C34" s="30"/>
      <c r="D34" s="30"/>
    </row>
    <row r="35" spans="1:4">
      <c r="C35" s="613"/>
      <c r="D35" s="613"/>
    </row>
    <row r="36" spans="1:4">
      <c r="C36" s="30"/>
      <c r="D36" s="30"/>
    </row>
    <row r="37" spans="1:4">
      <c r="C37" s="30"/>
      <c r="D37" s="30"/>
    </row>
    <row r="38" spans="1:4">
      <c r="C38" s="30"/>
      <c r="D38" s="30"/>
    </row>
    <row r="39" spans="1:4">
      <c r="C39" s="30"/>
      <c r="D39" s="30"/>
    </row>
    <row r="40" spans="1:4">
      <c r="C40" s="30"/>
      <c r="D40" s="30"/>
    </row>
    <row r="41" spans="1:4">
      <c r="C41" s="30"/>
      <c r="D41" s="30"/>
    </row>
    <row r="42" spans="1:4">
      <c r="C42" s="30"/>
      <c r="D42" s="30"/>
    </row>
    <row r="43" spans="1:4">
      <c r="C43" s="30"/>
      <c r="D43" s="30"/>
    </row>
    <row r="44" spans="1:4">
      <c r="C44" s="30"/>
      <c r="D44" s="30"/>
    </row>
    <row r="45" spans="1:4">
      <c r="C45" s="30"/>
      <c r="D45" s="30"/>
    </row>
    <row r="46" spans="1:4">
      <c r="C46" s="30"/>
      <c r="D46" s="30"/>
    </row>
    <row r="47" spans="1:4">
      <c r="C47" s="30"/>
      <c r="D47" s="30"/>
    </row>
    <row r="48" spans="1:4">
      <c r="C48" s="30"/>
      <c r="D48" s="30"/>
    </row>
    <row r="49" spans="3:4">
      <c r="C49" s="30"/>
      <c r="D49" s="30"/>
    </row>
    <row r="50" spans="3:4">
      <c r="C50" s="30"/>
      <c r="D50" s="30"/>
    </row>
    <row r="51" spans="3:4">
      <c r="C51" s="30"/>
      <c r="D51" s="30"/>
    </row>
    <row r="52" spans="3:4">
      <c r="C52" s="30"/>
      <c r="D52" s="30"/>
    </row>
  </sheetData>
  <mergeCells count="8">
    <mergeCell ref="B4:B9"/>
    <mergeCell ref="C4:C9"/>
    <mergeCell ref="D4:H4"/>
    <mergeCell ref="D5:D9"/>
    <mergeCell ref="E5:E9"/>
    <mergeCell ref="F5:F9"/>
    <mergeCell ref="G5:G9"/>
    <mergeCell ref="H5:H9"/>
  </mergeCells>
  <hyperlinks>
    <hyperlink ref="J4" location="Index!A1" display="Index" xr:uid="{65D8B288-CCBE-493A-A3BB-7FAE62B90E6D}"/>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5AB4"/>
  </sheetPr>
  <dimension ref="A1:Y42"/>
  <sheetViews>
    <sheetView showGridLines="0" zoomScaleNormal="100" workbookViewId="0"/>
  </sheetViews>
  <sheetFormatPr defaultColWidth="9.26953125" defaultRowHeight="14.5"/>
  <cols>
    <col min="1" max="1" width="6.81640625" customWidth="1"/>
    <col min="2" max="2" width="58.81640625" customWidth="1"/>
    <col min="3" max="3" width="13.7265625" customWidth="1"/>
    <col min="4" max="4" width="16" customWidth="1"/>
    <col min="5" max="5" width="18.26953125" customWidth="1"/>
    <col min="6" max="6" width="12.6328125" customWidth="1"/>
    <col min="7" max="7" width="17.7265625" customWidth="1"/>
    <col min="8" max="8" width="3" customWidth="1"/>
    <col min="9" max="9" width="10.08984375" customWidth="1"/>
  </cols>
  <sheetData>
    <row r="1" spans="1:25">
      <c r="A1" s="14" t="s">
        <v>527</v>
      </c>
    </row>
    <row r="2" spans="1:25" s="362" customFormat="1" ht="15.75" customHeight="1">
      <c r="A2" s="315"/>
    </row>
    <row r="3" spans="1:25" s="362" customFormat="1" ht="15.75" customHeight="1">
      <c r="A3" s="1294"/>
      <c r="B3" s="1294"/>
      <c r="C3" s="555" t="s">
        <v>44</v>
      </c>
      <c r="D3" s="555" t="s">
        <v>45</v>
      </c>
      <c r="E3" s="555" t="s">
        <v>46</v>
      </c>
      <c r="F3" s="555" t="s">
        <v>84</v>
      </c>
      <c r="G3" s="514" t="s">
        <v>85</v>
      </c>
    </row>
    <row r="4" spans="1:25" s="362" customFormat="1" ht="20.25" customHeight="1">
      <c r="A4" s="1280"/>
      <c r="B4" s="1280"/>
      <c r="C4" s="1142" t="s">
        <v>489</v>
      </c>
      <c r="D4" s="1142"/>
      <c r="E4" s="1142"/>
      <c r="F4" s="1142"/>
      <c r="G4" s="374"/>
      <c r="I4" s="89" t="s">
        <v>282</v>
      </c>
    </row>
    <row r="5" spans="1:25" s="400" customFormat="1" ht="20.25" customHeight="1">
      <c r="A5" s="1280" t="s">
        <v>1536</v>
      </c>
      <c r="B5" s="1280"/>
      <c r="C5" s="321" t="s">
        <v>491</v>
      </c>
      <c r="D5" s="321" t="s">
        <v>492</v>
      </c>
      <c r="E5" s="321" t="s">
        <v>493</v>
      </c>
      <c r="F5" s="321" t="s">
        <v>494</v>
      </c>
      <c r="G5" s="321" t="s">
        <v>490</v>
      </c>
    </row>
    <row r="6" spans="1:25" s="315" customFormat="1" ht="15.75" customHeight="1">
      <c r="A6" s="1295" t="s">
        <v>495</v>
      </c>
      <c r="B6" s="1295"/>
      <c r="C6" s="1295"/>
      <c r="D6" s="577"/>
      <c r="E6" s="577"/>
      <c r="F6" s="577"/>
      <c r="G6" s="577"/>
      <c r="H6" s="506"/>
      <c r="I6" s="506"/>
      <c r="J6" s="506"/>
      <c r="K6" s="506"/>
      <c r="L6" s="506"/>
      <c r="M6" s="506"/>
      <c r="N6" s="1295"/>
      <c r="O6" s="1295"/>
      <c r="P6" s="1295"/>
      <c r="Q6" s="506"/>
      <c r="R6" s="506"/>
      <c r="S6" s="506"/>
      <c r="T6" s="506"/>
      <c r="U6" s="506"/>
      <c r="V6" s="506"/>
      <c r="W6" s="506"/>
      <c r="X6" s="506"/>
      <c r="Y6" s="506"/>
    </row>
    <row r="7" spans="1:25" s="559" customFormat="1" ht="15.75" customHeight="1">
      <c r="A7" s="556">
        <v>1</v>
      </c>
      <c r="B7" s="557" t="s">
        <v>496</v>
      </c>
      <c r="C7" s="558">
        <f>C8</f>
        <v>219585</v>
      </c>
      <c r="D7" s="558">
        <f t="shared" ref="D7:G7" si="0">D8</f>
        <v>0</v>
      </c>
      <c r="E7" s="558">
        <f t="shared" si="0"/>
        <v>0</v>
      </c>
      <c r="F7" s="558">
        <f t="shared" si="0"/>
        <v>0</v>
      </c>
      <c r="G7" s="558">
        <f t="shared" si="0"/>
        <v>219585</v>
      </c>
    </row>
    <row r="8" spans="1:25" s="362" customFormat="1" ht="15.75" customHeight="1">
      <c r="A8" s="560">
        <v>2</v>
      </c>
      <c r="B8" s="561" t="s">
        <v>497</v>
      </c>
      <c r="C8" s="913">
        <v>219585</v>
      </c>
      <c r="D8" s="914">
        <v>0</v>
      </c>
      <c r="E8" s="914">
        <v>0</v>
      </c>
      <c r="F8" s="915">
        <v>0</v>
      </c>
      <c r="G8" s="913">
        <v>219585</v>
      </c>
    </row>
    <row r="9" spans="1:25" s="362" customFormat="1" ht="15.75" customHeight="1">
      <c r="A9" s="560">
        <v>3</v>
      </c>
      <c r="B9" s="561" t="s">
        <v>498</v>
      </c>
      <c r="C9" s="372"/>
      <c r="D9" s="562">
        <v>0</v>
      </c>
      <c r="E9" s="562">
        <v>0</v>
      </c>
      <c r="F9" s="563">
        <v>0</v>
      </c>
      <c r="G9" s="563">
        <v>0</v>
      </c>
    </row>
    <row r="10" spans="1:25" s="559" customFormat="1" ht="15.75" customHeight="1">
      <c r="A10" s="564">
        <v>4</v>
      </c>
      <c r="B10" s="557" t="s">
        <v>499</v>
      </c>
      <c r="C10" s="372"/>
      <c r="D10" s="558">
        <f>SUM(D11:D12)</f>
        <v>487424.82296816097</v>
      </c>
      <c r="E10" s="558">
        <f t="shared" ref="E10:G10" si="1">SUM(E11:E12)</f>
        <v>7164.8465152377194</v>
      </c>
      <c r="F10" s="558">
        <f t="shared" si="1"/>
        <v>17088.255162560461</v>
      </c>
      <c r="G10" s="558">
        <f t="shared" si="1"/>
        <v>472998.10072282993</v>
      </c>
    </row>
    <row r="11" spans="1:25" s="362" customFormat="1" ht="15.75" customHeight="1">
      <c r="A11" s="560">
        <v>5</v>
      </c>
      <c r="B11" s="561" t="s">
        <v>462</v>
      </c>
      <c r="C11" s="372"/>
      <c r="D11" s="566">
        <v>212137.453398401</v>
      </c>
      <c r="E11" s="566">
        <v>3445.4071058106197</v>
      </c>
      <c r="F11" s="563">
        <v>9892.8866476077001</v>
      </c>
      <c r="G11" s="563">
        <v>214696.6041266087</v>
      </c>
    </row>
    <row r="12" spans="1:25" s="362" customFormat="1" ht="15.75" customHeight="1">
      <c r="A12" s="560">
        <v>6</v>
      </c>
      <c r="B12" s="561" t="s">
        <v>463</v>
      </c>
      <c r="C12" s="372"/>
      <c r="D12" s="566">
        <v>275287.36956975999</v>
      </c>
      <c r="E12" s="566">
        <v>3719.4394094271001</v>
      </c>
      <c r="F12" s="563">
        <v>7195.3685149527601</v>
      </c>
      <c r="G12" s="563">
        <v>258301.4965962212</v>
      </c>
    </row>
    <row r="13" spans="1:25" s="559" customFormat="1" ht="15.75" customHeight="1">
      <c r="A13" s="564">
        <v>7</v>
      </c>
      <c r="B13" s="557" t="s">
        <v>500</v>
      </c>
      <c r="C13" s="372"/>
      <c r="D13" s="558">
        <f>SUM(D14:D16)</f>
        <v>307190.78467693587</v>
      </c>
      <c r="E13" s="558">
        <f t="shared" ref="E13:G13" si="2">SUM(E14:E16)</f>
        <v>49785.545456454638</v>
      </c>
      <c r="F13" s="558">
        <f t="shared" si="2"/>
        <v>353880.17900773039</v>
      </c>
      <c r="G13" s="558">
        <f t="shared" si="2"/>
        <v>474574.65499020921</v>
      </c>
    </row>
    <row r="14" spans="1:25" s="362" customFormat="1" ht="15.75" customHeight="1">
      <c r="A14" s="560">
        <v>8</v>
      </c>
      <c r="B14" s="561" t="s">
        <v>501</v>
      </c>
      <c r="C14" s="372"/>
      <c r="D14" s="567">
        <v>7547.3278527282691</v>
      </c>
      <c r="E14" s="566">
        <v>0</v>
      </c>
      <c r="F14" s="563">
        <v>0</v>
      </c>
      <c r="G14" s="563">
        <v>3773.6639263641346</v>
      </c>
    </row>
    <row r="15" spans="1:25" s="362" customFormat="1" ht="15.75" customHeight="1">
      <c r="A15" s="560">
        <v>9</v>
      </c>
      <c r="B15" s="561" t="s">
        <v>502</v>
      </c>
      <c r="C15" s="372"/>
      <c r="D15" s="566">
        <v>299643.45682420762</v>
      </c>
      <c r="E15" s="566">
        <v>49785.545456454638</v>
      </c>
      <c r="F15" s="563">
        <v>353880.17900773039</v>
      </c>
      <c r="G15" s="563">
        <v>470800.99106384505</v>
      </c>
    </row>
    <row r="16" spans="1:25" s="559" customFormat="1" ht="15.75" customHeight="1">
      <c r="A16" s="564">
        <v>10</v>
      </c>
      <c r="B16" s="557" t="s">
        <v>503</v>
      </c>
      <c r="C16" s="372"/>
      <c r="D16" s="558">
        <v>0</v>
      </c>
      <c r="E16" s="558">
        <v>0</v>
      </c>
      <c r="F16" s="565">
        <v>0</v>
      </c>
      <c r="G16" s="565">
        <v>0</v>
      </c>
    </row>
    <row r="17" spans="1:25" s="559" customFormat="1" ht="15.75" customHeight="1">
      <c r="A17" s="564">
        <v>11</v>
      </c>
      <c r="B17" s="557" t="s">
        <v>504</v>
      </c>
      <c r="C17" s="558">
        <f>SUM(C18:C19)</f>
        <v>11584.790049959998</v>
      </c>
      <c r="D17" s="558">
        <f t="shared" ref="D17:G17" si="3">SUM(D18:D19)</f>
        <v>1685.5868089999999</v>
      </c>
      <c r="E17" s="558">
        <f t="shared" si="3"/>
        <v>0</v>
      </c>
      <c r="F17" s="558">
        <f t="shared" si="3"/>
        <v>2.6392506941799003E-3</v>
      </c>
      <c r="G17" s="558">
        <f t="shared" si="3"/>
        <v>2.6392506941799003E-3</v>
      </c>
    </row>
    <row r="18" spans="1:25" s="362" customFormat="1" ht="15.75" customHeight="1">
      <c r="A18" s="560">
        <v>12</v>
      </c>
      <c r="B18" s="561" t="s">
        <v>505</v>
      </c>
      <c r="C18" s="566">
        <v>11584.790049959998</v>
      </c>
      <c r="D18" s="508"/>
      <c r="E18" s="508"/>
      <c r="F18" s="508"/>
      <c r="G18" s="508"/>
    </row>
    <row r="19" spans="1:25" s="362" customFormat="1" ht="31.5" customHeight="1">
      <c r="A19" s="579">
        <v>13</v>
      </c>
      <c r="B19" s="580" t="s">
        <v>506</v>
      </c>
      <c r="C19" s="581"/>
      <c r="D19" s="582">
        <v>1685.5868089999999</v>
      </c>
      <c r="E19" s="582">
        <v>0</v>
      </c>
      <c r="F19" s="583">
        <v>2.6392506941799003E-3</v>
      </c>
      <c r="G19" s="583">
        <v>2.6392506941799003E-3</v>
      </c>
    </row>
    <row r="20" spans="1:25" s="315" customFormat="1" ht="15.75" customHeight="1">
      <c r="A20" s="591">
        <v>14</v>
      </c>
      <c r="B20" s="592" t="s">
        <v>507</v>
      </c>
      <c r="C20" s="593"/>
      <c r="D20" s="593"/>
      <c r="E20" s="593"/>
      <c r="F20" s="593"/>
      <c r="G20" s="595">
        <f>SUM(G13,G10,G7,G17)</f>
        <v>1167157.7583522897</v>
      </c>
    </row>
    <row r="21" spans="1:25" s="315" customFormat="1" ht="15.75" customHeight="1">
      <c r="A21" s="1295" t="s">
        <v>508</v>
      </c>
      <c r="B21" s="1295"/>
      <c r="C21" s="1295"/>
      <c r="D21" s="577"/>
      <c r="E21" s="577"/>
      <c r="F21" s="577"/>
      <c r="G21" s="577"/>
      <c r="H21" s="506"/>
      <c r="I21" s="506"/>
      <c r="J21" s="506"/>
      <c r="K21" s="506"/>
      <c r="L21" s="506"/>
      <c r="M21" s="506"/>
      <c r="N21" s="1295"/>
      <c r="O21" s="1295"/>
      <c r="P21" s="1295"/>
      <c r="Q21" s="506"/>
      <c r="R21" s="506"/>
      <c r="S21" s="506"/>
      <c r="T21" s="506"/>
      <c r="U21" s="506"/>
      <c r="V21" s="506"/>
      <c r="W21" s="506"/>
      <c r="X21" s="506"/>
      <c r="Y21" s="506"/>
    </row>
    <row r="22" spans="1:25" s="559" customFormat="1" ht="15.75" customHeight="1">
      <c r="A22" s="556">
        <v>15</v>
      </c>
      <c r="B22" s="557" t="s">
        <v>459</v>
      </c>
      <c r="C22" s="372"/>
      <c r="D22" s="508"/>
      <c r="E22" s="508"/>
      <c r="F22" s="508"/>
      <c r="G22" s="568">
        <v>102094.41010363</v>
      </c>
    </row>
    <row r="23" spans="1:25" s="559" customFormat="1" ht="31.5" customHeight="1">
      <c r="A23" s="569" t="s">
        <v>509</v>
      </c>
      <c r="B23" s="557" t="s">
        <v>510</v>
      </c>
      <c r="C23" s="372"/>
      <c r="D23" s="570">
        <v>0</v>
      </c>
      <c r="E23" s="570">
        <v>0</v>
      </c>
      <c r="F23" s="568">
        <v>0</v>
      </c>
      <c r="G23" s="568">
        <v>0</v>
      </c>
    </row>
    <row r="24" spans="1:25" s="559" customFormat="1" ht="15.75" customHeight="1">
      <c r="A24" s="569">
        <v>16</v>
      </c>
      <c r="B24" s="557" t="s">
        <v>511</v>
      </c>
      <c r="C24" s="372"/>
      <c r="D24" s="570">
        <v>0</v>
      </c>
      <c r="E24" s="570">
        <v>0</v>
      </c>
      <c r="F24" s="568">
        <v>0</v>
      </c>
      <c r="G24" s="568">
        <v>0</v>
      </c>
    </row>
    <row r="25" spans="1:25" s="559" customFormat="1" ht="15.75" customHeight="1">
      <c r="A25" s="556">
        <v>17</v>
      </c>
      <c r="B25" s="557" t="s">
        <v>512</v>
      </c>
      <c r="C25" s="372"/>
      <c r="D25" s="558">
        <f>D26+D27+D28+D30+D32</f>
        <v>156756.34951033583</v>
      </c>
      <c r="E25" s="558">
        <f t="shared" ref="E25:F25" si="4">E26+E27+E28+E30+E32</f>
        <v>94155.090598403418</v>
      </c>
      <c r="F25" s="558">
        <f t="shared" si="4"/>
        <v>959115.8422040398</v>
      </c>
      <c r="G25" s="558">
        <f>G26+G27+G28+G30+G32</f>
        <v>937524.73927028861</v>
      </c>
    </row>
    <row r="26" spans="1:25" s="362" customFormat="1" ht="31.5" customHeight="1">
      <c r="A26" s="524">
        <v>18</v>
      </c>
      <c r="B26" s="571" t="s">
        <v>513</v>
      </c>
      <c r="C26" s="372"/>
      <c r="D26" s="566">
        <v>0</v>
      </c>
      <c r="E26" s="566">
        <v>0</v>
      </c>
      <c r="F26" s="563">
        <v>0</v>
      </c>
      <c r="G26" s="563">
        <v>0</v>
      </c>
    </row>
    <row r="27" spans="1:25" s="362" customFormat="1" ht="47.25" customHeight="1">
      <c r="A27" s="524">
        <v>19</v>
      </c>
      <c r="B27" s="561" t="s">
        <v>514</v>
      </c>
      <c r="C27" s="372"/>
      <c r="D27" s="566">
        <v>33710.684881650697</v>
      </c>
      <c r="E27" s="566">
        <v>339.78875116990696</v>
      </c>
      <c r="F27" s="563">
        <v>9622.8078489194286</v>
      </c>
      <c r="G27" s="563">
        <v>13163.770712669451</v>
      </c>
    </row>
    <row r="28" spans="1:25" s="362" customFormat="1" ht="47.25" customHeight="1">
      <c r="A28" s="524">
        <v>20</v>
      </c>
      <c r="B28" s="571" t="s">
        <v>924</v>
      </c>
      <c r="C28" s="372"/>
      <c r="D28" s="566">
        <v>118865.20026723499</v>
      </c>
      <c r="E28" s="566">
        <v>91535.358582375397</v>
      </c>
      <c r="F28" s="563">
        <v>356934.98207238549</v>
      </c>
      <c r="G28" s="563">
        <v>889585.65602455731</v>
      </c>
    </row>
    <row r="29" spans="1:25" s="362" customFormat="1" ht="31.5" customHeight="1">
      <c r="A29" s="524">
        <v>21</v>
      </c>
      <c r="B29" s="572" t="s">
        <v>515</v>
      </c>
      <c r="C29" s="372"/>
      <c r="D29" s="566">
        <v>0</v>
      </c>
      <c r="E29" s="566">
        <v>3.5762786865234376E-13</v>
      </c>
      <c r="F29" s="563">
        <v>12842.618559545044</v>
      </c>
      <c r="G29" s="563">
        <v>0</v>
      </c>
    </row>
    <row r="30" spans="1:25" s="362" customFormat="1" ht="15.75" customHeight="1">
      <c r="A30" s="524">
        <v>22</v>
      </c>
      <c r="B30" s="561" t="s">
        <v>516</v>
      </c>
      <c r="C30" s="372"/>
      <c r="D30" s="566">
        <v>2115.5530721987498</v>
      </c>
      <c r="E30" s="566">
        <v>955.48379775395097</v>
      </c>
      <c r="F30" s="563">
        <v>553639.66739463597</v>
      </c>
      <c r="G30" s="563">
        <v>0</v>
      </c>
    </row>
    <row r="31" spans="1:25" s="362" customFormat="1" ht="24">
      <c r="A31" s="524">
        <v>23</v>
      </c>
      <c r="B31" s="572" t="s">
        <v>515</v>
      </c>
      <c r="C31" s="372"/>
      <c r="D31" s="566">
        <v>2115.5530721987498</v>
      </c>
      <c r="E31" s="566">
        <v>955.48379775395097</v>
      </c>
      <c r="F31" s="563">
        <v>553639.66739463597</v>
      </c>
      <c r="G31" s="563">
        <v>0</v>
      </c>
    </row>
    <row r="32" spans="1:25" s="362" customFormat="1" ht="47.25" customHeight="1">
      <c r="A32" s="524">
        <v>24</v>
      </c>
      <c r="B32" s="561" t="s">
        <v>517</v>
      </c>
      <c r="C32" s="372"/>
      <c r="D32" s="566">
        <v>2064.9112892513799</v>
      </c>
      <c r="E32" s="566">
        <v>1324.45946710416</v>
      </c>
      <c r="F32" s="563">
        <v>38918.384888098895</v>
      </c>
      <c r="G32" s="563">
        <v>34775.312533061835</v>
      </c>
    </row>
    <row r="33" spans="1:9" s="559" customFormat="1" ht="15.75" customHeight="1">
      <c r="A33" s="573">
        <v>25</v>
      </c>
      <c r="B33" s="557" t="s">
        <v>518</v>
      </c>
      <c r="C33" s="372"/>
      <c r="D33" s="570">
        <v>0</v>
      </c>
      <c r="E33" s="570">
        <v>0</v>
      </c>
      <c r="F33" s="574">
        <v>0</v>
      </c>
      <c r="G33" s="574">
        <v>0</v>
      </c>
    </row>
    <row r="34" spans="1:9" s="559" customFormat="1" ht="15.75" customHeight="1">
      <c r="A34" s="573">
        <v>26</v>
      </c>
      <c r="B34" s="557" t="s">
        <v>519</v>
      </c>
      <c r="C34" s="570"/>
      <c r="D34" s="916">
        <f>D37+D36+D39+D38</f>
        <v>41145.026087456921</v>
      </c>
      <c r="E34" s="916">
        <f>E38+E39</f>
        <v>207.93776688135901</v>
      </c>
      <c r="F34" s="916">
        <f>F35+F38+F39</f>
        <v>13914.84193686594</v>
      </c>
      <c r="G34" s="916">
        <f>G35+G36+G37+G38+G39</f>
        <v>38932.797546695467</v>
      </c>
    </row>
    <row r="35" spans="1:9" s="362" customFormat="1" ht="15.75" customHeight="1">
      <c r="A35" s="524">
        <v>27</v>
      </c>
      <c r="B35" s="561" t="s">
        <v>520</v>
      </c>
      <c r="C35" s="372"/>
      <c r="D35" s="508"/>
      <c r="E35" s="508"/>
      <c r="F35" s="563">
        <v>0</v>
      </c>
      <c r="G35" s="575">
        <v>0</v>
      </c>
    </row>
    <row r="36" spans="1:9" s="362" customFormat="1" ht="24">
      <c r="A36" s="524">
        <v>28</v>
      </c>
      <c r="B36" s="561" t="s">
        <v>521</v>
      </c>
      <c r="C36" s="372"/>
      <c r="D36" s="1296">
        <v>0</v>
      </c>
      <c r="E36" s="1296"/>
      <c r="F36" s="1296"/>
      <c r="G36" s="563">
        <v>0</v>
      </c>
    </row>
    <row r="37" spans="1:9" s="362" customFormat="1" ht="15.75" customHeight="1">
      <c r="A37" s="524">
        <v>29</v>
      </c>
      <c r="B37" s="561" t="s">
        <v>925</v>
      </c>
      <c r="C37" s="372"/>
      <c r="D37" s="1296">
        <v>6602.4861252399996</v>
      </c>
      <c r="E37" s="1296"/>
      <c r="F37" s="1296"/>
      <c r="G37" s="563">
        <v>6602.4861252399996</v>
      </c>
    </row>
    <row r="38" spans="1:9" s="362" customFormat="1" ht="31.5" customHeight="1">
      <c r="A38" s="524">
        <v>30</v>
      </c>
      <c r="B38" s="561" t="s">
        <v>522</v>
      </c>
      <c r="C38" s="372"/>
      <c r="D38" s="576">
        <v>0</v>
      </c>
      <c r="E38" s="576">
        <v>0</v>
      </c>
      <c r="F38" s="563">
        <v>0</v>
      </c>
      <c r="G38" s="563">
        <v>0</v>
      </c>
    </row>
    <row r="39" spans="1:9" s="362" customFormat="1" ht="15.75" customHeight="1">
      <c r="A39" s="524">
        <v>31</v>
      </c>
      <c r="B39" s="561" t="s">
        <v>523</v>
      </c>
      <c r="C39" s="372"/>
      <c r="D39" s="576">
        <v>34542.539962216921</v>
      </c>
      <c r="E39" s="576">
        <v>207.93776688135901</v>
      </c>
      <c r="F39" s="563">
        <v>13914.84193686594</v>
      </c>
      <c r="G39" s="563">
        <v>32330.311421455466</v>
      </c>
    </row>
    <row r="40" spans="1:9" s="578" customFormat="1" ht="15.75" customHeight="1">
      <c r="A40" s="588">
        <v>32</v>
      </c>
      <c r="B40" s="584" t="s">
        <v>524</v>
      </c>
      <c r="C40" s="464"/>
      <c r="D40" s="585">
        <v>122873.58501695399</v>
      </c>
      <c r="E40" s="585">
        <v>0</v>
      </c>
      <c r="F40" s="586">
        <v>0</v>
      </c>
      <c r="G40" s="587">
        <v>6143.6792508477001</v>
      </c>
      <c r="I40" s="917"/>
    </row>
    <row r="41" spans="1:9" s="315" customFormat="1" ht="15.75" customHeight="1">
      <c r="A41" s="589">
        <v>33</v>
      </c>
      <c r="B41" s="590" t="s">
        <v>525</v>
      </c>
      <c r="C41" s="464"/>
      <c r="D41" s="444"/>
      <c r="E41" s="444"/>
      <c r="F41" s="444"/>
      <c r="G41" s="444">
        <f>G40+G34+G25</f>
        <v>982601.21606783173</v>
      </c>
    </row>
    <row r="42" spans="1:9" s="315" customFormat="1" ht="15.75" customHeight="1">
      <c r="A42" s="591">
        <v>34</v>
      </c>
      <c r="B42" s="592" t="s">
        <v>526</v>
      </c>
      <c r="C42" s="593"/>
      <c r="D42" s="594"/>
      <c r="E42" s="594"/>
      <c r="F42" s="594"/>
      <c r="G42" s="594">
        <f>G20/G41</f>
        <v>1.1878244594719873</v>
      </c>
    </row>
  </sheetData>
  <mergeCells count="10">
    <mergeCell ref="D37:F37"/>
    <mergeCell ref="A4:B4"/>
    <mergeCell ref="A5:B5"/>
    <mergeCell ref="A6:C6"/>
    <mergeCell ref="A21:C21"/>
    <mergeCell ref="A3:B3"/>
    <mergeCell ref="C4:F4"/>
    <mergeCell ref="N6:P6"/>
    <mergeCell ref="N21:P21"/>
    <mergeCell ref="D36:F36"/>
  </mergeCells>
  <hyperlinks>
    <hyperlink ref="I4" location="Index!A1" display="Index" xr:uid="{28408878-22B6-4354-B52A-976D93E0A9E9}"/>
  </hyperlinks>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8B7DB-55EF-4CF1-865F-BAFFE464C42F}">
  <sheetPr>
    <tabColor rgb="FF005AB4"/>
  </sheetPr>
  <dimension ref="A1:G9"/>
  <sheetViews>
    <sheetView showGridLines="0" workbookViewId="0"/>
  </sheetViews>
  <sheetFormatPr defaultColWidth="8.81640625" defaultRowHeight="11.5"/>
  <cols>
    <col min="1" max="1" width="16.36328125" style="362" customWidth="1"/>
    <col min="2" max="2" width="8.26953125" style="362" customWidth="1"/>
    <col min="3" max="3" width="65.26953125" style="362" customWidth="1"/>
    <col min="4" max="4" width="2.26953125" style="362" customWidth="1"/>
    <col min="5" max="5" width="39.7265625" style="362" customWidth="1"/>
    <col min="6" max="6" width="4.08984375" style="362" customWidth="1"/>
    <col min="7" max="16384" width="8.81640625" style="362"/>
  </cols>
  <sheetData>
    <row r="1" spans="1:7" s="632" customFormat="1" ht="13">
      <c r="A1" s="631" t="s">
        <v>1393</v>
      </c>
    </row>
    <row r="2" spans="1:7" ht="15.75" customHeight="1">
      <c r="B2" s="400"/>
    </row>
    <row r="3" spans="1:7" ht="15.75" customHeight="1">
      <c r="B3" s="400"/>
    </row>
    <row r="4" spans="1:7" ht="15.75" customHeight="1">
      <c r="B4" s="315"/>
    </row>
    <row r="5" spans="1:7" ht="23">
      <c r="A5" s="669" t="s">
        <v>945</v>
      </c>
      <c r="B5" s="669" t="s">
        <v>798</v>
      </c>
      <c r="C5" s="609" t="s">
        <v>536</v>
      </c>
      <c r="D5" s="609"/>
      <c r="E5" s="609" t="s">
        <v>1542</v>
      </c>
      <c r="G5" s="89" t="s">
        <v>282</v>
      </c>
    </row>
    <row r="6" spans="1:7" ht="97.5" customHeight="1">
      <c r="A6" s="551" t="s">
        <v>1394</v>
      </c>
      <c r="B6" s="551" t="s">
        <v>44</v>
      </c>
      <c r="C6" s="639" t="s">
        <v>1395</v>
      </c>
      <c r="D6" s="552"/>
      <c r="E6" s="959" t="s">
        <v>1396</v>
      </c>
    </row>
    <row r="7" spans="1:7" ht="80.5">
      <c r="A7" s="553" t="s">
        <v>1397</v>
      </c>
      <c r="B7" s="553" t="s">
        <v>45</v>
      </c>
      <c r="C7" s="642" t="s">
        <v>1504</v>
      </c>
      <c r="D7" s="554"/>
      <c r="E7" s="965" t="s">
        <v>1396</v>
      </c>
    </row>
    <row r="8" spans="1:7" ht="57.5">
      <c r="A8" s="553" t="s">
        <v>1397</v>
      </c>
      <c r="B8" s="553" t="s">
        <v>46</v>
      </c>
      <c r="C8" s="642" t="s">
        <v>1505</v>
      </c>
      <c r="D8" s="554"/>
      <c r="E8" s="965" t="s">
        <v>1396</v>
      </c>
    </row>
    <row r="9" spans="1:7" ht="57.5">
      <c r="A9" s="553" t="s">
        <v>1398</v>
      </c>
      <c r="B9" s="553" t="s">
        <v>84</v>
      </c>
      <c r="C9" s="642" t="s">
        <v>1506</v>
      </c>
      <c r="D9" s="554"/>
      <c r="E9" s="965" t="s">
        <v>1396</v>
      </c>
    </row>
  </sheetData>
  <hyperlinks>
    <hyperlink ref="G5" location="Index!A1" display="Index" xr:uid="{EB4C3DED-7770-4687-BE60-130BF86E98A4}"/>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2254-DDD7-4433-8DC9-74CC2CABFB2B}">
  <sheetPr>
    <tabColor rgb="FF005AB4"/>
  </sheetPr>
  <dimension ref="A1:I16"/>
  <sheetViews>
    <sheetView showGridLines="0" workbookViewId="0"/>
  </sheetViews>
  <sheetFormatPr defaultColWidth="9.26953125" defaultRowHeight="15.75" customHeight="1"/>
  <cols>
    <col min="1" max="1" width="5.6328125" style="451" customWidth="1"/>
    <col min="2" max="2" width="30.81640625" style="451" customWidth="1"/>
    <col min="3" max="3" width="13.6328125" style="490" customWidth="1"/>
    <col min="4" max="6" width="13.6328125" style="451" customWidth="1"/>
    <col min="7" max="7" width="14.26953125" style="451" customWidth="1"/>
    <col min="8" max="8" width="3.6328125" style="451" customWidth="1"/>
    <col min="9" max="9" width="8.6328125" style="451" customWidth="1"/>
    <col min="10" max="16384" width="9.26953125" style="451"/>
  </cols>
  <sheetData>
    <row r="1" spans="1:9" s="771" customFormat="1" ht="13">
      <c r="A1" s="305" t="s">
        <v>1399</v>
      </c>
      <c r="B1" s="305"/>
      <c r="C1" s="770"/>
      <c r="D1" s="730"/>
    </row>
    <row r="2" spans="1:9" ht="15.75" customHeight="1">
      <c r="A2" s="306"/>
      <c r="B2" s="306"/>
      <c r="C2" s="308"/>
      <c r="D2" s="307"/>
    </row>
    <row r="3" spans="1:9" ht="15.75" customHeight="1">
      <c r="C3" s="308" t="s">
        <v>44</v>
      </c>
      <c r="D3" s="308" t="s">
        <v>45</v>
      </c>
      <c r="E3" s="490" t="s">
        <v>46</v>
      </c>
      <c r="F3" s="490" t="s">
        <v>84</v>
      </c>
      <c r="G3" s="490" t="s">
        <v>85</v>
      </c>
    </row>
    <row r="4" spans="1:9" ht="15.75" customHeight="1">
      <c r="A4" s="319" t="s">
        <v>83</v>
      </c>
      <c r="B4" s="494"/>
      <c r="C4" s="1142" t="s">
        <v>1400</v>
      </c>
      <c r="D4" s="1142"/>
      <c r="E4" s="1142"/>
      <c r="F4" s="1140" t="s">
        <v>1401</v>
      </c>
      <c r="G4" s="1143" t="s">
        <v>1402</v>
      </c>
      <c r="I4" s="651" t="s">
        <v>282</v>
      </c>
    </row>
    <row r="5" spans="1:9" ht="15.75" customHeight="1">
      <c r="A5" s="291"/>
      <c r="B5" s="291" t="s">
        <v>1403</v>
      </c>
      <c r="C5" s="777">
        <v>44561</v>
      </c>
      <c r="D5" s="777">
        <v>44926</v>
      </c>
      <c r="E5" s="777">
        <v>45291</v>
      </c>
      <c r="F5" s="1141"/>
      <c r="G5" s="1142"/>
    </row>
    <row r="6" spans="1:9" s="307" customFormat="1" ht="23">
      <c r="A6" s="772">
        <v>1</v>
      </c>
      <c r="B6" s="598" t="s">
        <v>1404</v>
      </c>
      <c r="C6" s="686"/>
      <c r="D6" s="686"/>
      <c r="E6" s="686"/>
      <c r="F6" s="686"/>
      <c r="G6" s="686"/>
    </row>
    <row r="7" spans="1:9" s="307" customFormat="1" ht="34.5">
      <c r="A7" s="772">
        <v>2</v>
      </c>
      <c r="B7" s="598" t="s">
        <v>1405</v>
      </c>
      <c r="C7" s="773">
        <v>54570.71192994</v>
      </c>
      <c r="D7" s="773">
        <v>53988.678886149995</v>
      </c>
      <c r="E7" s="773">
        <v>64086.271240049995</v>
      </c>
      <c r="F7" s="773">
        <v>7899.1888342169004</v>
      </c>
      <c r="G7" s="773">
        <v>98739.860427711246</v>
      </c>
    </row>
    <row r="8" spans="1:9" s="307" customFormat="1" ht="15.75" customHeight="1">
      <c r="A8" s="772">
        <v>3</v>
      </c>
      <c r="B8" s="774" t="s">
        <v>1406</v>
      </c>
      <c r="C8" s="775">
        <v>54570.71192994</v>
      </c>
      <c r="D8" s="775">
        <v>53988.678886149995</v>
      </c>
      <c r="E8" s="775">
        <v>64086.271240049995</v>
      </c>
      <c r="F8" s="775">
        <v>7899.1888342169004</v>
      </c>
      <c r="G8" s="775">
        <v>98739.860427711246</v>
      </c>
    </row>
    <row r="9" spans="1:9" s="307" customFormat="1" ht="15.75" customHeight="1">
      <c r="A9" s="772">
        <v>4</v>
      </c>
      <c r="B9" s="774" t="s">
        <v>1407</v>
      </c>
      <c r="C9" s="775"/>
      <c r="D9" s="686"/>
      <c r="E9" s="686"/>
      <c r="F9" s="686"/>
      <c r="G9" s="686"/>
    </row>
    <row r="10" spans="1:9" ht="23">
      <c r="A10" s="778">
        <v>5</v>
      </c>
      <c r="B10" s="779" t="s">
        <v>1408</v>
      </c>
      <c r="C10" s="780"/>
      <c r="D10" s="741"/>
      <c r="E10" s="741"/>
      <c r="F10" s="741"/>
      <c r="G10" s="741"/>
    </row>
    <row r="11" spans="1:9" ht="15.75" customHeight="1">
      <c r="C11" s="310"/>
      <c r="D11" s="310"/>
      <c r="E11" s="310"/>
      <c r="F11" s="310"/>
      <c r="G11" s="310"/>
    </row>
    <row r="12" spans="1:9" ht="15.75" customHeight="1">
      <c r="A12" s="776"/>
      <c r="C12" s="310"/>
      <c r="D12" s="310"/>
      <c r="E12" s="310"/>
      <c r="F12" s="310"/>
      <c r="G12" s="310"/>
    </row>
    <row r="13" spans="1:9" ht="15.75" customHeight="1">
      <c r="C13" s="451"/>
    </row>
    <row r="14" spans="1:9" ht="15.75" customHeight="1">
      <c r="C14" s="451"/>
    </row>
    <row r="15" spans="1:9" ht="15.75" customHeight="1">
      <c r="C15" s="451"/>
    </row>
    <row r="16" spans="1:9" ht="15.75" customHeight="1">
      <c r="C16" s="451"/>
    </row>
  </sheetData>
  <mergeCells count="3">
    <mergeCell ref="C4:E4"/>
    <mergeCell ref="F4:F5"/>
    <mergeCell ref="G4:G5"/>
  </mergeCells>
  <hyperlinks>
    <hyperlink ref="I4" location="Index!A1" display="Index" xr:uid="{C060B0FE-7C57-4D35-AD45-1782F8ADA50A}"/>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A5E7-CDEB-443C-B5F4-9B42BF885870}">
  <sheetPr>
    <tabColor rgb="FF005AB4"/>
  </sheetPr>
  <dimension ref="A1:G14"/>
  <sheetViews>
    <sheetView showGridLines="0" zoomScaleNormal="100" workbookViewId="0"/>
  </sheetViews>
  <sheetFormatPr defaultColWidth="8.81640625" defaultRowHeight="12"/>
  <cols>
    <col min="1" max="1" width="11.81640625" style="88" customWidth="1"/>
    <col min="2" max="2" width="97.36328125" style="88" customWidth="1"/>
    <col min="3" max="3" width="2.81640625" style="88" customWidth="1"/>
    <col min="4" max="5" width="36.36328125" style="88" customWidth="1"/>
    <col min="6" max="6" width="5.08984375" style="88" customWidth="1"/>
    <col min="7" max="7" width="6.36328125" style="88" customWidth="1"/>
    <col min="8" max="16384" width="8.81640625" style="88"/>
  </cols>
  <sheetData>
    <row r="1" spans="1:7" s="632" customFormat="1" ht="13">
      <c r="A1" s="631" t="s">
        <v>1409</v>
      </c>
    </row>
    <row r="2" spans="1:7" ht="15.75" customHeight="1">
      <c r="A2" s="55" t="s">
        <v>1410</v>
      </c>
    </row>
    <row r="3" spans="1:7" ht="15.75" customHeight="1"/>
    <row r="4" spans="1:7" ht="31.5" customHeight="1">
      <c r="A4" s="182" t="s">
        <v>798</v>
      </c>
      <c r="B4" s="768" t="s">
        <v>536</v>
      </c>
      <c r="C4" s="768"/>
      <c r="D4" s="768" t="s">
        <v>1542</v>
      </c>
      <c r="E4"/>
      <c r="F4" s="781"/>
      <c r="G4" s="651" t="s">
        <v>282</v>
      </c>
    </row>
    <row r="5" spans="1:7" ht="103.5">
      <c r="A5" s="783" t="s">
        <v>947</v>
      </c>
      <c r="B5" s="784" t="s">
        <v>1411</v>
      </c>
      <c r="C5" s="785"/>
      <c r="D5" t="s">
        <v>1412</v>
      </c>
      <c r="E5"/>
      <c r="F5" s="782"/>
    </row>
    <row r="6" spans="1:7" ht="115">
      <c r="A6" s="786" t="s">
        <v>950</v>
      </c>
      <c r="B6" s="787" t="s">
        <v>1413</v>
      </c>
      <c r="C6" s="788"/>
      <c r="D6" t="s">
        <v>1412</v>
      </c>
      <c r="E6"/>
      <c r="F6" s="782"/>
    </row>
    <row r="7" spans="1:7" ht="23">
      <c r="A7" s="786" t="s">
        <v>953</v>
      </c>
      <c r="B7" s="787" t="s">
        <v>1414</v>
      </c>
      <c r="C7" s="788"/>
      <c r="D7" t="s">
        <v>1412</v>
      </c>
      <c r="E7"/>
      <c r="F7" s="782"/>
    </row>
    <row r="8" spans="1:7" ht="23">
      <c r="A8" s="786" t="s">
        <v>956</v>
      </c>
      <c r="B8" s="787" t="s">
        <v>1415</v>
      </c>
      <c r="C8" s="788"/>
      <c r="D8" t="s">
        <v>1412</v>
      </c>
      <c r="E8"/>
      <c r="F8" s="782"/>
    </row>
    <row r="9" spans="1:7" ht="149.5">
      <c r="A9" s="786" t="s">
        <v>958</v>
      </c>
      <c r="B9" s="787" t="s">
        <v>1416</v>
      </c>
      <c r="C9" s="788"/>
      <c r="D9" t="s">
        <v>1412</v>
      </c>
      <c r="E9"/>
      <c r="F9" s="782"/>
    </row>
    <row r="10" spans="1:7" ht="80.5">
      <c r="A10" s="786" t="s">
        <v>961</v>
      </c>
      <c r="B10" s="787" t="s">
        <v>1417</v>
      </c>
      <c r="C10" s="788"/>
      <c r="D10" t="s">
        <v>1412</v>
      </c>
      <c r="E10"/>
      <c r="F10" s="782"/>
    </row>
    <row r="11" spans="1:7" ht="57.5">
      <c r="A11" s="786" t="s">
        <v>965</v>
      </c>
      <c r="B11" s="787" t="s">
        <v>1418</v>
      </c>
      <c r="C11" s="788"/>
      <c r="D11" t="s">
        <v>1412</v>
      </c>
      <c r="E11"/>
      <c r="F11" s="782"/>
    </row>
    <row r="12" spans="1:7" ht="23">
      <c r="A12" s="786" t="s">
        <v>1419</v>
      </c>
      <c r="B12" s="787" t="s">
        <v>1420</v>
      </c>
      <c r="C12" s="788"/>
      <c r="D12" t="s">
        <v>1160</v>
      </c>
      <c r="E12"/>
      <c r="F12" s="782"/>
    </row>
    <row r="13" spans="1:7" ht="69">
      <c r="A13" s="786" t="s">
        <v>1421</v>
      </c>
      <c r="B13" s="787" t="s">
        <v>1422</v>
      </c>
      <c r="C13" s="788"/>
      <c r="D13" t="s">
        <v>1423</v>
      </c>
      <c r="E13"/>
      <c r="F13" s="782"/>
    </row>
    <row r="14" spans="1:7" ht="23">
      <c r="A14" s="786" t="s">
        <v>1424</v>
      </c>
      <c r="B14" s="787" t="s">
        <v>1425</v>
      </c>
      <c r="C14" s="788"/>
      <c r="D14" t="s">
        <v>1533</v>
      </c>
      <c r="E14"/>
      <c r="F14" s="782"/>
    </row>
  </sheetData>
  <hyperlinks>
    <hyperlink ref="G4" location="Index!A1" display="Index" xr:uid="{5FBD5C98-74DD-48FF-8BE3-596293A2C085}"/>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2D0A-2216-4444-A47B-04E56FC1DDE6}">
  <sheetPr>
    <tabColor rgb="FF005AB4"/>
  </sheetPr>
  <dimension ref="A1:H33"/>
  <sheetViews>
    <sheetView showGridLines="0" workbookViewId="0"/>
  </sheetViews>
  <sheetFormatPr defaultColWidth="9.26953125" defaultRowHeight="15.75" customHeight="1"/>
  <cols>
    <col min="1" max="1" width="12.08984375" style="48" customWidth="1"/>
    <col min="2" max="2" width="60.08984375" style="48" customWidth="1"/>
    <col min="3" max="5" width="16.36328125" style="471" customWidth="1"/>
    <col min="6" max="6" width="13.6328125" style="48" customWidth="1"/>
    <col min="7" max="7" width="3.26953125" style="48" customWidth="1"/>
    <col min="8" max="8" width="8.6328125" style="48" customWidth="1"/>
    <col min="9" max="16384" width="9.26953125" style="48"/>
  </cols>
  <sheetData>
    <row r="1" spans="1:8" s="794" customFormat="1" ht="13">
      <c r="A1" s="650" t="s">
        <v>1426</v>
      </c>
      <c r="C1" s="795"/>
      <c r="D1" s="795"/>
      <c r="E1" s="795"/>
      <c r="F1" s="670"/>
    </row>
    <row r="2" spans="1:8" ht="15.75" customHeight="1">
      <c r="A2" s="630"/>
      <c r="B2" s="93"/>
      <c r="C2" s="272"/>
      <c r="D2" s="272"/>
      <c r="E2" s="272"/>
      <c r="F2" s="62"/>
    </row>
    <row r="3" spans="1:8" ht="15.75" customHeight="1">
      <c r="B3" s="62"/>
      <c r="C3" s="272" t="s">
        <v>44</v>
      </c>
      <c r="D3" s="272" t="s">
        <v>45</v>
      </c>
      <c r="E3" s="272" t="s">
        <v>46</v>
      </c>
      <c r="F3" s="272" t="s">
        <v>84</v>
      </c>
    </row>
    <row r="4" spans="1:8" s="62" customFormat="1" ht="27.75" customHeight="1">
      <c r="A4" s="291" t="s">
        <v>1536</v>
      </c>
      <c r="B4" s="291"/>
      <c r="C4" s="803" t="s">
        <v>1427</v>
      </c>
      <c r="D4" s="803" t="s">
        <v>1428</v>
      </c>
      <c r="E4" s="803" t="s">
        <v>1429</v>
      </c>
      <c r="F4" s="803" t="s">
        <v>1430</v>
      </c>
      <c r="H4" s="651" t="s">
        <v>282</v>
      </c>
    </row>
    <row r="5" spans="1:8" s="62" customFormat="1" ht="15.75" customHeight="1">
      <c r="A5" s="1297" t="s">
        <v>1431</v>
      </c>
      <c r="B5" s="96" t="s">
        <v>1432</v>
      </c>
      <c r="C5" s="146">
        <v>5</v>
      </c>
      <c r="D5" s="146">
        <v>9</v>
      </c>
      <c r="E5" s="146">
        <v>51</v>
      </c>
      <c r="F5" s="673"/>
    </row>
    <row r="6" spans="1:8" s="62" customFormat="1" ht="15.75" customHeight="1">
      <c r="A6" s="1297"/>
      <c r="B6" s="789" t="s">
        <v>1433</v>
      </c>
      <c r="C6" s="882">
        <v>121</v>
      </c>
      <c r="D6" s="882">
        <v>414</v>
      </c>
      <c r="E6" s="882">
        <v>1213</v>
      </c>
      <c r="F6" s="790"/>
    </row>
    <row r="7" spans="1:8" s="62" customFormat="1" ht="15.75" customHeight="1">
      <c r="A7" s="1297"/>
      <c r="B7" s="791" t="s">
        <v>1434</v>
      </c>
      <c r="C7" s="146">
        <v>121</v>
      </c>
      <c r="D7" s="146">
        <v>414</v>
      </c>
      <c r="E7" s="146">
        <v>1213</v>
      </c>
      <c r="F7" s="673"/>
    </row>
    <row r="8" spans="1:8" s="62" customFormat="1" ht="15.75" customHeight="1">
      <c r="A8" s="1297"/>
      <c r="B8" s="791" t="s">
        <v>1435</v>
      </c>
      <c r="C8" s="792"/>
      <c r="D8" s="792"/>
      <c r="E8" s="792"/>
      <c r="F8" s="792"/>
    </row>
    <row r="9" spans="1:8" s="62" customFormat="1" ht="15.75" customHeight="1">
      <c r="A9" s="1297"/>
      <c r="B9" s="791" t="s">
        <v>1436</v>
      </c>
      <c r="C9" s="673"/>
      <c r="D9" s="673"/>
      <c r="E9" s="673"/>
      <c r="F9" s="47"/>
    </row>
    <row r="10" spans="1:8" s="62" customFormat="1" ht="15.75" customHeight="1">
      <c r="A10" s="1297"/>
      <c r="B10" s="791" t="s">
        <v>1437</v>
      </c>
      <c r="C10" s="673"/>
      <c r="D10" s="673"/>
      <c r="E10" s="673"/>
      <c r="F10" s="47"/>
    </row>
    <row r="11" spans="1:8" s="62" customFormat="1" ht="15.75" customHeight="1">
      <c r="A11" s="1297"/>
      <c r="B11" s="791" t="s">
        <v>1438</v>
      </c>
      <c r="C11" s="673"/>
      <c r="D11" s="673"/>
      <c r="E11" s="673"/>
      <c r="F11" s="47"/>
    </row>
    <row r="12" spans="1:8" s="62" customFormat="1" ht="15.75" customHeight="1">
      <c r="A12" s="1297"/>
      <c r="B12" s="791" t="s">
        <v>1435</v>
      </c>
      <c r="C12" s="792"/>
      <c r="D12" s="792"/>
      <c r="E12" s="792"/>
      <c r="F12" s="792"/>
    </row>
    <row r="13" spans="1:8" s="62" customFormat="1" ht="15.75" customHeight="1">
      <c r="A13" s="1297"/>
      <c r="B13" s="791" t="s">
        <v>1439</v>
      </c>
      <c r="C13" s="673"/>
      <c r="D13" s="673"/>
      <c r="E13" s="673"/>
      <c r="F13" s="47"/>
    </row>
    <row r="14" spans="1:8" s="62" customFormat="1" ht="15.75" customHeight="1">
      <c r="A14" s="1298"/>
      <c r="B14" s="797" t="s">
        <v>1435</v>
      </c>
      <c r="C14" s="798"/>
      <c r="D14" s="798"/>
      <c r="E14" s="798"/>
      <c r="F14" s="798"/>
    </row>
    <row r="15" spans="1:8" s="62" customFormat="1" ht="15.75" customHeight="1">
      <c r="A15" s="1297" t="s">
        <v>1440</v>
      </c>
      <c r="B15" s="789" t="s">
        <v>1432</v>
      </c>
      <c r="C15" s="673"/>
      <c r="D15" s="673"/>
      <c r="E15" s="673"/>
      <c r="F15" s="47"/>
    </row>
    <row r="16" spans="1:8" s="62" customFormat="1" ht="15.75" customHeight="1">
      <c r="A16" s="1297"/>
      <c r="B16" s="789" t="s">
        <v>1441</v>
      </c>
      <c r="C16" s="146">
        <v>0</v>
      </c>
      <c r="D16" s="146">
        <v>67</v>
      </c>
      <c r="E16" s="146">
        <v>214</v>
      </c>
      <c r="F16" s="47"/>
    </row>
    <row r="17" spans="1:6" s="62" customFormat="1" ht="15.75" customHeight="1">
      <c r="A17" s="1297"/>
      <c r="B17" s="791" t="s">
        <v>1434</v>
      </c>
      <c r="C17" s="146">
        <v>0</v>
      </c>
      <c r="D17" s="146">
        <v>0</v>
      </c>
      <c r="E17" s="146">
        <v>0</v>
      </c>
      <c r="F17" s="47"/>
    </row>
    <row r="18" spans="1:6" s="62" customFormat="1" ht="15.75" customHeight="1">
      <c r="A18" s="1297"/>
      <c r="B18" s="793" t="s">
        <v>1442</v>
      </c>
      <c r="C18" s="146">
        <v>0</v>
      </c>
      <c r="D18" s="146">
        <v>0</v>
      </c>
      <c r="E18" s="146">
        <v>0</v>
      </c>
      <c r="F18" s="47"/>
    </row>
    <row r="19" spans="1:6" s="62" customFormat="1" ht="15.75" customHeight="1">
      <c r="A19" s="1297"/>
      <c r="B19" s="791" t="s">
        <v>1436</v>
      </c>
      <c r="C19" s="146">
        <v>0</v>
      </c>
      <c r="D19" s="146">
        <v>67</v>
      </c>
      <c r="E19" s="146">
        <v>214</v>
      </c>
      <c r="F19" s="47"/>
    </row>
    <row r="20" spans="1:6" s="62" customFormat="1" ht="15.75" customHeight="1">
      <c r="A20" s="1297"/>
      <c r="B20" s="793" t="s">
        <v>1442</v>
      </c>
      <c r="C20" s="146">
        <v>0</v>
      </c>
      <c r="D20" s="146">
        <v>27</v>
      </c>
      <c r="E20" s="146">
        <v>87</v>
      </c>
      <c r="F20" s="47"/>
    </row>
    <row r="21" spans="1:6" s="62" customFormat="1" ht="15.75" customHeight="1">
      <c r="A21" s="1297"/>
      <c r="B21" s="791" t="s">
        <v>1437</v>
      </c>
      <c r="C21" s="673"/>
      <c r="D21" s="673"/>
      <c r="E21" s="673"/>
      <c r="F21" s="47"/>
    </row>
    <row r="22" spans="1:6" s="62" customFormat="1" ht="15.75" customHeight="1">
      <c r="A22" s="1297"/>
      <c r="B22" s="793" t="s">
        <v>1442</v>
      </c>
      <c r="C22" s="673"/>
      <c r="D22" s="673"/>
      <c r="E22" s="673"/>
      <c r="F22" s="47"/>
    </row>
    <row r="23" spans="1:6" s="62" customFormat="1" ht="15.75" customHeight="1">
      <c r="A23" s="1297"/>
      <c r="B23" s="791" t="s">
        <v>1438</v>
      </c>
      <c r="C23" s="673"/>
      <c r="D23" s="673"/>
      <c r="E23" s="673"/>
      <c r="F23" s="47"/>
    </row>
    <row r="24" spans="1:6" s="62" customFormat="1" ht="15.75" customHeight="1">
      <c r="A24" s="1297"/>
      <c r="B24" s="793" t="s">
        <v>1442</v>
      </c>
      <c r="C24" s="673"/>
      <c r="D24" s="673"/>
      <c r="E24" s="673"/>
      <c r="F24" s="47"/>
    </row>
    <row r="25" spans="1:6" s="62" customFormat="1" ht="15.75" customHeight="1">
      <c r="A25" s="1297"/>
      <c r="B25" s="791" t="s">
        <v>1439</v>
      </c>
      <c r="C25" s="673"/>
      <c r="D25" s="673"/>
      <c r="E25" s="673"/>
      <c r="F25" s="47"/>
    </row>
    <row r="26" spans="1:6" s="62" customFormat="1" ht="15.75" customHeight="1">
      <c r="A26" s="1298"/>
      <c r="B26" s="799" t="s">
        <v>1443</v>
      </c>
      <c r="C26" s="800"/>
      <c r="D26" s="800"/>
      <c r="E26" s="800"/>
      <c r="F26" s="801"/>
    </row>
    <row r="27" spans="1:6" s="55" customFormat="1" ht="15.75" customHeight="1">
      <c r="A27" s="802" t="s">
        <v>1444</v>
      </c>
      <c r="B27" s="802"/>
      <c r="C27" s="883">
        <v>121</v>
      </c>
      <c r="D27" s="883">
        <v>481</v>
      </c>
      <c r="E27" s="883">
        <v>1427</v>
      </c>
      <c r="F27" s="883">
        <v>0</v>
      </c>
    </row>
    <row r="28" spans="1:6" s="62" customFormat="1" ht="15.75" customHeight="1">
      <c r="C28" s="99"/>
      <c r="D28" s="99"/>
      <c r="E28" s="99"/>
      <c r="F28" s="99"/>
    </row>
    <row r="29" spans="1:6" ht="15.75" customHeight="1">
      <c r="A29" s="1299"/>
      <c r="B29" s="1299"/>
      <c r="C29" s="1299"/>
      <c r="D29" s="1299"/>
      <c r="E29" s="1299"/>
      <c r="F29" s="1299"/>
    </row>
    <row r="30" spans="1:6" ht="15.75" customHeight="1">
      <c r="A30" s="1299"/>
      <c r="B30" s="1299"/>
      <c r="C30" s="1299"/>
      <c r="D30" s="1299"/>
      <c r="E30" s="1299"/>
      <c r="F30" s="1299"/>
    </row>
    <row r="31" spans="1:6" ht="23.65" customHeight="1">
      <c r="A31" s="1299"/>
      <c r="B31" s="1299"/>
      <c r="C31" s="1299"/>
      <c r="D31" s="1299"/>
      <c r="E31" s="1299"/>
      <c r="F31" s="1299"/>
    </row>
    <row r="32" spans="1:6" ht="15.75" customHeight="1">
      <c r="B32" s="62"/>
      <c r="C32" s="99"/>
      <c r="D32" s="99"/>
      <c r="E32" s="99"/>
      <c r="F32" s="99"/>
    </row>
    <row r="33" spans="2:6" ht="15.75" customHeight="1">
      <c r="B33" s="62"/>
      <c r="C33" s="99"/>
      <c r="D33" s="99"/>
      <c r="E33" s="99"/>
      <c r="F33" s="99"/>
    </row>
  </sheetData>
  <mergeCells count="3">
    <mergeCell ref="A5:A14"/>
    <mergeCell ref="A15:A26"/>
    <mergeCell ref="A29:F31"/>
  </mergeCells>
  <hyperlinks>
    <hyperlink ref="H4" location="Index!A1" display="Index" xr:uid="{8843F0C1-8C5D-4498-AF84-20813EB28266}"/>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3C87-095C-4BB4-901D-04B989C6BE4D}">
  <sheetPr>
    <tabColor rgb="FF005AB4"/>
  </sheetPr>
  <dimension ref="A1:H26"/>
  <sheetViews>
    <sheetView showGridLines="0" workbookViewId="0"/>
  </sheetViews>
  <sheetFormatPr defaultColWidth="9.26953125" defaultRowHeight="15.75" customHeight="1"/>
  <cols>
    <col min="1" max="1" width="4.36328125" style="451" customWidth="1"/>
    <col min="2" max="2" width="103.6328125" style="451" customWidth="1"/>
    <col min="3" max="5" width="16.36328125" style="490" customWidth="1"/>
    <col min="6" max="6" width="13.6328125" style="451" customWidth="1"/>
    <col min="7" max="7" width="3.26953125" style="451" customWidth="1"/>
    <col min="8" max="8" width="8.6328125" style="451" customWidth="1"/>
    <col min="9" max="16384" width="9.26953125" style="451"/>
  </cols>
  <sheetData>
    <row r="1" spans="1:8" ht="13">
      <c r="A1" s="305" t="s">
        <v>1445</v>
      </c>
      <c r="C1" s="308"/>
      <c r="D1" s="308"/>
      <c r="E1" s="308"/>
      <c r="F1" s="307"/>
    </row>
    <row r="2" spans="1:8" ht="15.75" customHeight="1">
      <c r="A2" s="495"/>
      <c r="B2" s="306"/>
      <c r="C2" s="308"/>
      <c r="D2" s="308"/>
      <c r="E2" s="308"/>
      <c r="F2" s="307"/>
    </row>
    <row r="3" spans="1:8" ht="15.75" customHeight="1">
      <c r="A3" s="495"/>
      <c r="B3" s="306"/>
      <c r="C3" s="308"/>
      <c r="D3" s="308"/>
      <c r="E3" s="308"/>
      <c r="F3" s="307"/>
    </row>
    <row r="4" spans="1:8" ht="15.75" customHeight="1">
      <c r="B4" s="307"/>
      <c r="C4" s="308" t="s">
        <v>44</v>
      </c>
      <c r="D4" s="308" t="s">
        <v>45</v>
      </c>
      <c r="E4" s="308" t="s">
        <v>46</v>
      </c>
      <c r="F4" s="308" t="s">
        <v>84</v>
      </c>
    </row>
    <row r="5" spans="1:8" s="307" customFormat="1" ht="31.5" customHeight="1">
      <c r="A5" s="291" t="s">
        <v>1536</v>
      </c>
      <c r="B5" s="291"/>
      <c r="C5" s="722" t="s">
        <v>1427</v>
      </c>
      <c r="D5" s="722" t="s">
        <v>1428</v>
      </c>
      <c r="E5" s="722" t="s">
        <v>1429</v>
      </c>
      <c r="F5" s="722" t="s">
        <v>1430</v>
      </c>
      <c r="H5" s="651" t="s">
        <v>282</v>
      </c>
    </row>
    <row r="6" spans="1:8" s="307" customFormat="1" ht="15.75" customHeight="1">
      <c r="A6" s="805"/>
      <c r="B6" s="724" t="s">
        <v>1446</v>
      </c>
      <c r="C6" s="806"/>
      <c r="D6" s="806"/>
      <c r="E6" s="806"/>
      <c r="F6" s="686"/>
    </row>
    <row r="7" spans="1:8" s="307" customFormat="1" ht="15.75" customHeight="1">
      <c r="A7" s="805">
        <v>1</v>
      </c>
      <c r="B7" s="807" t="s">
        <v>1447</v>
      </c>
      <c r="C7" s="806"/>
      <c r="D7" s="806"/>
      <c r="E7" s="806"/>
      <c r="F7" s="686"/>
    </row>
    <row r="8" spans="1:8" s="307" customFormat="1" ht="15.75" customHeight="1">
      <c r="A8" s="805">
        <v>2</v>
      </c>
      <c r="B8" s="808" t="s">
        <v>1448</v>
      </c>
      <c r="C8" s="806"/>
      <c r="D8" s="806"/>
      <c r="E8" s="806"/>
      <c r="F8" s="686"/>
    </row>
    <row r="9" spans="1:8" s="307" customFormat="1" ht="15.75" customHeight="1">
      <c r="A9" s="805">
        <v>3</v>
      </c>
      <c r="B9" s="809" t="s">
        <v>1449</v>
      </c>
      <c r="C9" s="806"/>
      <c r="D9" s="806"/>
      <c r="E9" s="806"/>
      <c r="F9" s="686"/>
    </row>
    <row r="10" spans="1:8" s="307" customFormat="1" ht="15.75" customHeight="1">
      <c r="A10" s="805"/>
      <c r="B10" s="810" t="s">
        <v>1450</v>
      </c>
      <c r="C10" s="806"/>
      <c r="D10" s="806"/>
      <c r="E10" s="806"/>
      <c r="F10" s="686"/>
    </row>
    <row r="11" spans="1:8" s="307" customFormat="1" ht="15.75" customHeight="1">
      <c r="A11" s="805">
        <v>4</v>
      </c>
      <c r="B11" s="808" t="s">
        <v>1451</v>
      </c>
      <c r="C11" s="806"/>
      <c r="D11" s="806"/>
      <c r="E11" s="806"/>
      <c r="F11" s="686"/>
    </row>
    <row r="12" spans="1:8" s="307" customFormat="1" ht="15.75" customHeight="1">
      <c r="A12" s="805">
        <v>5</v>
      </c>
      <c r="B12" s="808" t="s">
        <v>1452</v>
      </c>
      <c r="C12" s="806"/>
      <c r="D12" s="806"/>
      <c r="E12" s="806"/>
      <c r="F12" s="686"/>
    </row>
    <row r="13" spans="1:8" s="307" customFormat="1" ht="15.75" customHeight="1">
      <c r="A13" s="805"/>
      <c r="B13" s="810" t="s">
        <v>1453</v>
      </c>
      <c r="C13" s="806"/>
      <c r="D13" s="806"/>
      <c r="E13" s="806"/>
      <c r="F13" s="686"/>
    </row>
    <row r="14" spans="1:8" s="307" customFormat="1" ht="15.75" customHeight="1">
      <c r="A14" s="805">
        <v>6</v>
      </c>
      <c r="B14" s="808" t="s">
        <v>1454</v>
      </c>
      <c r="C14" s="806"/>
      <c r="D14" s="806"/>
      <c r="E14" s="806"/>
      <c r="F14" s="686"/>
    </row>
    <row r="15" spans="1:8" s="307" customFormat="1" ht="15.75" customHeight="1">
      <c r="A15" s="805">
        <v>7</v>
      </c>
      <c r="B15" s="808" t="s">
        <v>1455</v>
      </c>
      <c r="C15" s="806"/>
      <c r="D15" s="806"/>
      <c r="E15" s="806"/>
      <c r="F15" s="686"/>
    </row>
    <row r="16" spans="1:8" s="307" customFormat="1" ht="15.75" customHeight="1">
      <c r="A16" s="805">
        <v>8</v>
      </c>
      <c r="B16" s="809" t="s">
        <v>1456</v>
      </c>
      <c r="C16" s="808"/>
      <c r="D16" s="806"/>
      <c r="E16" s="806"/>
      <c r="F16" s="686"/>
    </row>
    <row r="17" spans="1:6" s="307" customFormat="1" ht="15.75" customHeight="1">
      <c r="A17" s="805">
        <v>9</v>
      </c>
      <c r="B17" s="809" t="s">
        <v>1443</v>
      </c>
      <c r="C17" s="808"/>
      <c r="D17" s="806"/>
      <c r="E17" s="806"/>
      <c r="F17" s="686"/>
    </row>
    <row r="18" spans="1:6" s="307" customFormat="1" ht="15.75" customHeight="1">
      <c r="A18" s="805">
        <v>10</v>
      </c>
      <c r="B18" s="809" t="s">
        <v>1457</v>
      </c>
      <c r="C18" s="808"/>
      <c r="D18" s="806"/>
      <c r="E18" s="806"/>
      <c r="F18" s="686"/>
    </row>
    <row r="19" spans="1:6" s="307" customFormat="1" ht="15.75" customHeight="1">
      <c r="A19" s="813">
        <v>11</v>
      </c>
      <c r="B19" s="814" t="s">
        <v>1458</v>
      </c>
      <c r="C19" s="815"/>
      <c r="D19" s="815"/>
      <c r="E19" s="815"/>
      <c r="F19" s="741"/>
    </row>
    <row r="20" spans="1:6" s="307" customFormat="1" ht="15.75" customHeight="1">
      <c r="A20" s="811"/>
      <c r="B20" s="811"/>
      <c r="C20" s="812"/>
      <c r="D20" s="812"/>
      <c r="E20" s="812"/>
      <c r="F20" s="812"/>
    </row>
    <row r="21" spans="1:6" s="307" customFormat="1" ht="15.75" customHeight="1">
      <c r="A21" s="1299"/>
      <c r="B21" s="1299"/>
      <c r="C21" s="1299"/>
      <c r="D21" s="1299"/>
      <c r="E21" s="1299"/>
      <c r="F21" s="1299"/>
    </row>
    <row r="22" spans="1:6" ht="15.75" customHeight="1">
      <c r="A22" s="1299"/>
      <c r="B22" s="1299"/>
      <c r="C22" s="1299"/>
      <c r="D22" s="1299"/>
      <c r="E22" s="1299"/>
      <c r="F22" s="1299"/>
    </row>
    <row r="23" spans="1:6" ht="22.5" customHeight="1">
      <c r="A23" s="1299"/>
      <c r="B23" s="1299"/>
      <c r="C23" s="1299"/>
      <c r="D23" s="1299"/>
      <c r="E23" s="1299"/>
      <c r="F23" s="1299"/>
    </row>
    <row r="24" spans="1:6" ht="15.75" customHeight="1">
      <c r="B24" s="307"/>
      <c r="C24" s="310"/>
      <c r="D24" s="310"/>
      <c r="E24" s="310"/>
      <c r="F24" s="310"/>
    </row>
    <row r="25" spans="1:6" ht="15.75" customHeight="1">
      <c r="B25" s="307"/>
      <c r="C25" s="310"/>
      <c r="D25" s="310"/>
      <c r="E25" s="310"/>
      <c r="F25" s="310"/>
    </row>
    <row r="26" spans="1:6" ht="15.75" customHeight="1">
      <c r="B26" s="307"/>
      <c r="C26" s="310"/>
      <c r="D26" s="310"/>
      <c r="E26" s="310"/>
      <c r="F26" s="310"/>
    </row>
  </sheetData>
  <mergeCells count="1">
    <mergeCell ref="A21:F23"/>
  </mergeCells>
  <hyperlinks>
    <hyperlink ref="H5" location="Index!A1" display="Index" xr:uid="{F22088DE-5E53-4D89-AFDB-20E3428A8815}"/>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DEF1-84E1-4668-86CB-6C4950D34323}">
  <sheetPr>
    <tabColor rgb="FF005AB4"/>
  </sheetPr>
  <dimension ref="A1:L37"/>
  <sheetViews>
    <sheetView showGridLines="0" zoomScaleNormal="100" workbookViewId="0"/>
  </sheetViews>
  <sheetFormatPr defaultColWidth="9.26953125" defaultRowHeight="11.5"/>
  <cols>
    <col min="1" max="1" width="6.7265625" style="48" customWidth="1"/>
    <col min="2" max="2" width="52.26953125" style="48" bestFit="1" customWidth="1"/>
    <col min="3" max="10" width="18.08984375" style="471" customWidth="1"/>
    <col min="11" max="11" width="3.26953125" style="48" customWidth="1"/>
    <col min="12" max="12" width="8.6328125" style="48" customWidth="1"/>
    <col min="13" max="16384" width="9.26953125" style="48"/>
  </cols>
  <sheetData>
    <row r="1" spans="1:12" s="38" customFormat="1" ht="13">
      <c r="A1" s="14" t="s">
        <v>1459</v>
      </c>
      <c r="C1" s="27"/>
      <c r="D1" s="27"/>
      <c r="E1" s="27"/>
      <c r="F1" s="27"/>
      <c r="G1" s="27"/>
      <c r="H1" s="27"/>
      <c r="I1" s="27"/>
      <c r="J1" s="27"/>
    </row>
    <row r="2" spans="1:12">
      <c r="A2" s="630"/>
      <c r="B2" s="93"/>
      <c r="C2" s="272"/>
      <c r="D2" s="272"/>
      <c r="E2" s="272"/>
      <c r="F2" s="272"/>
      <c r="G2" s="272"/>
      <c r="H2" s="272"/>
      <c r="I2" s="272"/>
      <c r="J2" s="272"/>
    </row>
    <row r="3" spans="1:12">
      <c r="A3" s="630"/>
      <c r="B3" s="93"/>
      <c r="C3" s="272"/>
      <c r="D3" s="272"/>
      <c r="E3" s="272"/>
      <c r="F3" s="272"/>
      <c r="G3" s="272"/>
      <c r="H3" s="272"/>
      <c r="I3" s="272"/>
      <c r="J3" s="272"/>
    </row>
    <row r="4" spans="1:12">
      <c r="A4" s="816" t="s">
        <v>1536</v>
      </c>
      <c r="B4" s="62"/>
      <c r="C4" s="272" t="s">
        <v>44</v>
      </c>
      <c r="D4" s="272" t="s">
        <v>45</v>
      </c>
      <c r="E4" s="272" t="s">
        <v>46</v>
      </c>
      <c r="F4" s="272" t="s">
        <v>84</v>
      </c>
      <c r="G4" s="272" t="s">
        <v>85</v>
      </c>
      <c r="H4" s="272" t="s">
        <v>294</v>
      </c>
      <c r="I4" s="272" t="s">
        <v>1460</v>
      </c>
      <c r="J4" s="272" t="s">
        <v>1461</v>
      </c>
    </row>
    <row r="5" spans="1:12" s="62" customFormat="1" ht="126.5">
      <c r="A5" s="723"/>
      <c r="B5" s="723" t="s">
        <v>1462</v>
      </c>
      <c r="C5" s="822" t="s">
        <v>1463</v>
      </c>
      <c r="D5" s="822" t="s">
        <v>1464</v>
      </c>
      <c r="E5" s="822" t="s">
        <v>1465</v>
      </c>
      <c r="F5" s="822" t="s">
        <v>1466</v>
      </c>
      <c r="G5" s="822" t="s">
        <v>1467</v>
      </c>
      <c r="H5" s="822" t="s">
        <v>1468</v>
      </c>
      <c r="I5" s="822" t="s">
        <v>1469</v>
      </c>
      <c r="J5" s="822" t="s">
        <v>1470</v>
      </c>
      <c r="L5" s="651" t="s">
        <v>282</v>
      </c>
    </row>
    <row r="6" spans="1:12" s="55" customFormat="1">
      <c r="A6" s="804">
        <v>1</v>
      </c>
      <c r="B6" s="473" t="s">
        <v>1427</v>
      </c>
      <c r="C6" s="884"/>
      <c r="D6" s="884"/>
      <c r="E6" s="884"/>
      <c r="F6" s="884"/>
      <c r="G6" s="884"/>
      <c r="H6" s="884"/>
      <c r="I6" s="884"/>
      <c r="J6" s="884"/>
    </row>
    <row r="7" spans="1:12" s="55" customFormat="1">
      <c r="A7" s="804">
        <v>2</v>
      </c>
      <c r="B7" s="796" t="s">
        <v>1508</v>
      </c>
      <c r="C7" s="884"/>
      <c r="D7" s="884"/>
      <c r="E7" s="884"/>
      <c r="F7" s="884"/>
      <c r="G7" s="884"/>
      <c r="H7" s="884"/>
      <c r="I7" s="884"/>
      <c r="J7" s="884"/>
    </row>
    <row r="8" spans="1:12" s="55" customFormat="1">
      <c r="A8" s="818">
        <v>3</v>
      </c>
      <c r="B8" s="446" t="s">
        <v>1509</v>
      </c>
      <c r="C8" s="884"/>
      <c r="D8" s="884"/>
      <c r="E8" s="884"/>
      <c r="F8" s="884"/>
      <c r="G8" s="884"/>
      <c r="H8" s="884"/>
      <c r="I8" s="884"/>
      <c r="J8" s="884"/>
    </row>
    <row r="9" spans="1:12" s="55" customFormat="1">
      <c r="A9" s="818">
        <v>4</v>
      </c>
      <c r="B9" s="446" t="s">
        <v>1510</v>
      </c>
      <c r="C9" s="884"/>
      <c r="D9" s="884"/>
      <c r="E9" s="884"/>
      <c r="F9" s="884"/>
      <c r="G9" s="884"/>
      <c r="H9" s="884"/>
      <c r="I9" s="884"/>
      <c r="J9" s="884"/>
    </row>
    <row r="10" spans="1:12" s="55" customFormat="1">
      <c r="A10" s="818">
        <v>5</v>
      </c>
      <c r="B10" s="446" t="s">
        <v>1511</v>
      </c>
      <c r="C10" s="884"/>
      <c r="D10" s="884"/>
      <c r="E10" s="884"/>
      <c r="F10" s="884"/>
      <c r="G10" s="884"/>
      <c r="H10" s="884"/>
      <c r="I10" s="884"/>
      <c r="J10" s="884"/>
    </row>
    <row r="11" spans="1:12" s="55" customFormat="1">
      <c r="A11" s="818">
        <v>6</v>
      </c>
      <c r="B11" s="446" t="s">
        <v>1512</v>
      </c>
      <c r="C11" s="884"/>
      <c r="D11" s="884"/>
      <c r="E11" s="884"/>
      <c r="F11" s="884"/>
      <c r="G11" s="884"/>
      <c r="H11" s="884"/>
      <c r="I11" s="884"/>
      <c r="J11" s="884"/>
    </row>
    <row r="12" spans="1:12" s="55" customFormat="1">
      <c r="A12" s="514">
        <v>7</v>
      </c>
      <c r="B12" s="446" t="s">
        <v>1428</v>
      </c>
      <c r="C12" s="886">
        <v>68</v>
      </c>
      <c r="D12" s="886">
        <v>62</v>
      </c>
      <c r="E12" s="886"/>
      <c r="F12" s="886"/>
      <c r="G12" s="886"/>
      <c r="H12" s="886">
        <v>6</v>
      </c>
      <c r="I12" s="884"/>
      <c r="J12" s="884"/>
    </row>
    <row r="13" spans="1:12" s="55" customFormat="1">
      <c r="A13" s="514">
        <v>8</v>
      </c>
      <c r="B13" s="446" t="s">
        <v>1508</v>
      </c>
      <c r="C13" s="884">
        <v>0</v>
      </c>
      <c r="D13" s="884">
        <v>0</v>
      </c>
      <c r="E13" s="884"/>
      <c r="F13" s="884"/>
      <c r="G13" s="884"/>
      <c r="H13" s="884">
        <v>0</v>
      </c>
      <c r="I13" s="884"/>
      <c r="J13" s="884"/>
    </row>
    <row r="14" spans="1:12" s="55" customFormat="1">
      <c r="A14" s="514">
        <v>9</v>
      </c>
      <c r="B14" s="446" t="s">
        <v>1509</v>
      </c>
      <c r="C14" s="884">
        <v>68</v>
      </c>
      <c r="D14" s="884">
        <v>62</v>
      </c>
      <c r="E14" s="884"/>
      <c r="F14" s="884"/>
      <c r="G14" s="884"/>
      <c r="H14" s="884">
        <v>6</v>
      </c>
      <c r="I14" s="884"/>
      <c r="J14" s="884"/>
    </row>
    <row r="15" spans="1:12" s="55" customFormat="1">
      <c r="A15" s="514">
        <v>10</v>
      </c>
      <c r="B15" s="446" t="s">
        <v>1510</v>
      </c>
      <c r="C15" s="884">
        <v>0</v>
      </c>
      <c r="D15" s="884">
        <v>0</v>
      </c>
      <c r="E15" s="884"/>
      <c r="F15" s="884"/>
      <c r="G15" s="884"/>
      <c r="H15" s="884">
        <v>0</v>
      </c>
      <c r="I15" s="884"/>
      <c r="J15" s="884"/>
    </row>
    <row r="16" spans="1:12" s="55" customFormat="1">
      <c r="A16" s="514">
        <v>11</v>
      </c>
      <c r="B16" s="446" t="s">
        <v>1511</v>
      </c>
      <c r="C16" s="884">
        <v>0</v>
      </c>
      <c r="D16" s="884">
        <v>0</v>
      </c>
      <c r="E16" s="884"/>
      <c r="F16" s="884"/>
      <c r="G16" s="884"/>
      <c r="H16" s="884">
        <v>0</v>
      </c>
      <c r="I16" s="884"/>
      <c r="J16" s="884"/>
    </row>
    <row r="17" spans="1:10" s="55" customFormat="1">
      <c r="A17" s="514">
        <v>12</v>
      </c>
      <c r="B17" s="446" t="s">
        <v>1512</v>
      </c>
      <c r="C17" s="884">
        <v>0</v>
      </c>
      <c r="D17" s="884">
        <v>0</v>
      </c>
      <c r="E17" s="884"/>
      <c r="F17" s="884"/>
      <c r="G17" s="884"/>
      <c r="H17" s="884">
        <v>0</v>
      </c>
      <c r="I17" s="884"/>
      <c r="J17" s="884"/>
    </row>
    <row r="18" spans="1:10" s="55" customFormat="1">
      <c r="A18" s="514">
        <v>13</v>
      </c>
      <c r="B18" s="819" t="s">
        <v>1429</v>
      </c>
      <c r="C18" s="886">
        <v>155</v>
      </c>
      <c r="D18" s="886">
        <v>139</v>
      </c>
      <c r="E18" s="886"/>
      <c r="F18" s="886"/>
      <c r="G18" s="886"/>
      <c r="H18" s="886">
        <v>17</v>
      </c>
      <c r="I18" s="884"/>
      <c r="J18" s="884"/>
    </row>
    <row r="19" spans="1:10" s="55" customFormat="1">
      <c r="A19" s="514">
        <v>14</v>
      </c>
      <c r="B19" s="446" t="s">
        <v>1508</v>
      </c>
      <c r="C19" s="884">
        <v>0</v>
      </c>
      <c r="D19" s="884">
        <v>0</v>
      </c>
      <c r="E19" s="884"/>
      <c r="F19" s="884"/>
      <c r="G19" s="884"/>
      <c r="H19" s="884">
        <v>0</v>
      </c>
      <c r="I19" s="884"/>
      <c r="J19" s="884"/>
    </row>
    <row r="20" spans="1:10" s="55" customFormat="1">
      <c r="A20" s="514">
        <v>15</v>
      </c>
      <c r="B20" s="446" t="s">
        <v>1509</v>
      </c>
      <c r="C20" s="884">
        <v>155</v>
      </c>
      <c r="D20" s="884">
        <v>139</v>
      </c>
      <c r="E20" s="884"/>
      <c r="F20" s="884"/>
      <c r="G20" s="884"/>
      <c r="H20" s="884">
        <v>17</v>
      </c>
      <c r="I20" s="884"/>
      <c r="J20" s="884"/>
    </row>
    <row r="21" spans="1:10" s="55" customFormat="1">
      <c r="A21" s="514">
        <v>16</v>
      </c>
      <c r="B21" s="446" t="s">
        <v>1510</v>
      </c>
      <c r="C21" s="884">
        <v>0</v>
      </c>
      <c r="D21" s="884">
        <v>0</v>
      </c>
      <c r="E21" s="884"/>
      <c r="F21" s="884"/>
      <c r="G21" s="884"/>
      <c r="H21" s="884">
        <v>0</v>
      </c>
      <c r="I21" s="884"/>
      <c r="J21" s="884"/>
    </row>
    <row r="22" spans="1:10" s="55" customFormat="1">
      <c r="A22" s="514">
        <v>17</v>
      </c>
      <c r="B22" s="446" t="s">
        <v>1511</v>
      </c>
      <c r="C22" s="884">
        <v>0</v>
      </c>
      <c r="D22" s="884">
        <v>0</v>
      </c>
      <c r="E22" s="884"/>
      <c r="F22" s="884"/>
      <c r="G22" s="884"/>
      <c r="H22" s="884">
        <v>0</v>
      </c>
      <c r="I22" s="884"/>
      <c r="J22" s="884"/>
    </row>
    <row r="23" spans="1:10" s="55" customFormat="1">
      <c r="A23" s="514">
        <v>18</v>
      </c>
      <c r="B23" s="446" t="s">
        <v>1512</v>
      </c>
      <c r="C23" s="884">
        <v>0</v>
      </c>
      <c r="D23" s="884">
        <v>0</v>
      </c>
      <c r="E23" s="884"/>
      <c r="F23" s="884"/>
      <c r="G23" s="884"/>
      <c r="H23" s="884">
        <v>0</v>
      </c>
      <c r="I23" s="884"/>
      <c r="J23" s="884"/>
    </row>
    <row r="24" spans="1:10" s="55" customFormat="1">
      <c r="A24" s="514">
        <v>19</v>
      </c>
      <c r="B24" s="446" t="s">
        <v>1430</v>
      </c>
      <c r="C24" s="884"/>
      <c r="D24" s="884"/>
      <c r="E24" s="884"/>
      <c r="F24" s="884"/>
      <c r="G24" s="884"/>
      <c r="H24" s="884"/>
      <c r="I24" s="884"/>
      <c r="J24" s="884"/>
    </row>
    <row r="25" spans="1:10" s="55" customFormat="1">
      <c r="A25" s="514">
        <v>20</v>
      </c>
      <c r="B25" s="446" t="s">
        <v>1508</v>
      </c>
      <c r="C25" s="884"/>
      <c r="D25" s="884"/>
      <c r="E25" s="884"/>
      <c r="F25" s="884"/>
      <c r="G25" s="884"/>
      <c r="H25" s="884"/>
      <c r="I25" s="884"/>
      <c r="J25" s="884"/>
    </row>
    <row r="26" spans="1:10" s="55" customFormat="1">
      <c r="A26" s="514">
        <v>21</v>
      </c>
      <c r="B26" s="446" t="s">
        <v>1509</v>
      </c>
      <c r="C26" s="884"/>
      <c r="D26" s="884"/>
      <c r="E26" s="884"/>
      <c r="F26" s="884"/>
      <c r="G26" s="884"/>
      <c r="H26" s="884"/>
      <c r="I26" s="884"/>
      <c r="J26" s="884"/>
    </row>
    <row r="27" spans="1:10" s="55" customFormat="1">
      <c r="A27" s="514">
        <v>22</v>
      </c>
      <c r="B27" s="446" t="s">
        <v>1510</v>
      </c>
      <c r="C27" s="884"/>
      <c r="D27" s="884"/>
      <c r="E27" s="884"/>
      <c r="F27" s="884"/>
      <c r="G27" s="884"/>
      <c r="H27" s="884"/>
      <c r="I27" s="884"/>
      <c r="J27" s="884"/>
    </row>
    <row r="28" spans="1:10" s="55" customFormat="1">
      <c r="A28" s="514">
        <v>23</v>
      </c>
      <c r="B28" s="446" t="s">
        <v>1511</v>
      </c>
      <c r="C28" s="884"/>
      <c r="D28" s="884"/>
      <c r="E28" s="884"/>
      <c r="F28" s="884"/>
      <c r="G28" s="884"/>
      <c r="H28" s="884"/>
      <c r="I28" s="884"/>
      <c r="J28" s="884"/>
    </row>
    <row r="29" spans="1:10" s="55" customFormat="1">
      <c r="A29" s="514">
        <v>24</v>
      </c>
      <c r="B29" s="446" t="s">
        <v>1512</v>
      </c>
      <c r="C29" s="884"/>
      <c r="D29" s="884"/>
      <c r="E29" s="884"/>
      <c r="F29" s="884"/>
      <c r="G29" s="884"/>
      <c r="H29" s="884"/>
      <c r="I29" s="884"/>
      <c r="J29" s="884"/>
    </row>
    <row r="30" spans="1:10" s="55" customFormat="1">
      <c r="A30" s="820">
        <v>25</v>
      </c>
      <c r="B30" s="821" t="s">
        <v>1507</v>
      </c>
      <c r="C30" s="887">
        <v>223</v>
      </c>
      <c r="D30" s="887">
        <v>201</v>
      </c>
      <c r="E30" s="887"/>
      <c r="F30" s="887"/>
      <c r="G30" s="887"/>
      <c r="H30" s="887">
        <v>22</v>
      </c>
      <c r="I30" s="885"/>
      <c r="J30" s="885"/>
    </row>
    <row r="31" spans="1:10" s="62" customFormat="1">
      <c r="A31" s="817"/>
      <c r="B31" s="817"/>
      <c r="C31" s="134"/>
      <c r="D31" s="134"/>
      <c r="E31" s="134"/>
      <c r="F31" s="134"/>
      <c r="G31" s="134"/>
      <c r="H31" s="134"/>
      <c r="I31" s="134"/>
      <c r="J31" s="134"/>
    </row>
    <row r="32" spans="1:10" s="62" customFormat="1" ht="11.5" customHeight="1">
      <c r="A32" s="1299"/>
      <c r="B32" s="1299"/>
      <c r="C32" s="1299"/>
      <c r="D32" s="1299"/>
      <c r="E32" s="1299"/>
      <c r="F32" s="1299"/>
    </row>
    <row r="33" spans="1:10" ht="11.5" customHeight="1">
      <c r="A33" s="1299"/>
      <c r="B33" s="1299"/>
      <c r="C33" s="1299"/>
      <c r="D33" s="1299"/>
      <c r="E33" s="1299"/>
      <c r="F33" s="1299"/>
      <c r="G33" s="48"/>
      <c r="H33" s="48"/>
      <c r="I33" s="48"/>
      <c r="J33" s="48"/>
    </row>
    <row r="34" spans="1:10" ht="43" customHeight="1">
      <c r="A34" s="1299"/>
      <c r="B34" s="1299"/>
      <c r="C34" s="1299"/>
      <c r="D34" s="1299"/>
      <c r="E34" s="1299"/>
      <c r="F34" s="1299"/>
      <c r="G34" s="48"/>
      <c r="H34" s="48"/>
      <c r="I34" s="48"/>
      <c r="J34" s="48"/>
    </row>
    <row r="35" spans="1:10">
      <c r="B35" s="62"/>
      <c r="C35" s="99"/>
      <c r="D35" s="99"/>
      <c r="E35" s="99"/>
      <c r="F35" s="99"/>
      <c r="G35" s="99"/>
      <c r="H35" s="99"/>
      <c r="I35" s="99"/>
      <c r="J35" s="99"/>
    </row>
    <row r="36" spans="1:10">
      <c r="B36" s="62"/>
      <c r="C36" s="99"/>
      <c r="D36" s="99"/>
      <c r="E36" s="99"/>
      <c r="F36" s="99"/>
      <c r="G36" s="99"/>
      <c r="H36" s="99"/>
      <c r="I36" s="99"/>
      <c r="J36" s="99"/>
    </row>
    <row r="37" spans="1:10">
      <c r="B37" s="62"/>
      <c r="C37" s="99"/>
      <c r="D37" s="99"/>
      <c r="E37" s="99"/>
      <c r="F37" s="99"/>
      <c r="G37" s="99"/>
      <c r="H37" s="99"/>
      <c r="I37" s="99"/>
      <c r="J37" s="99"/>
    </row>
  </sheetData>
  <mergeCells count="1">
    <mergeCell ref="A32:F34"/>
  </mergeCells>
  <hyperlinks>
    <hyperlink ref="L5" location="Index!A1" display="Index" xr:uid="{87A6683D-B5C2-426A-9163-4679F4D687D9}"/>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B381-B879-4287-A21C-4737C9E4C52C}">
  <sheetPr>
    <tabColor rgb="FF005AB4"/>
  </sheetPr>
  <dimension ref="A1:F13"/>
  <sheetViews>
    <sheetView showGridLines="0" workbookViewId="0"/>
  </sheetViews>
  <sheetFormatPr defaultColWidth="9.26953125" defaultRowHeight="15.75" customHeight="1"/>
  <cols>
    <col min="1" max="1" width="6.7265625" style="451" customWidth="1"/>
    <col min="2" max="2" width="56" style="451" bestFit="1" customWidth="1"/>
    <col min="3" max="3" width="24.81640625" style="490" customWidth="1"/>
    <col min="4" max="4" width="3.26953125" style="451" customWidth="1"/>
    <col min="5" max="5" width="8.6328125" style="451" customWidth="1"/>
    <col min="6" max="16384" width="9.26953125" style="451"/>
  </cols>
  <sheetData>
    <row r="1" spans="1:6" s="771" customFormat="1" ht="13">
      <c r="A1" s="305" t="s">
        <v>1471</v>
      </c>
      <c r="C1" s="770"/>
    </row>
    <row r="2" spans="1:6" ht="15.75" customHeight="1">
      <c r="A2" s="495"/>
      <c r="B2" s="306"/>
      <c r="C2" s="308"/>
    </row>
    <row r="3" spans="1:6" ht="15.75" customHeight="1">
      <c r="A3" s="495"/>
      <c r="B3" s="306"/>
      <c r="C3" s="308"/>
    </row>
    <row r="4" spans="1:6" ht="15.75" customHeight="1">
      <c r="A4" s="823" t="s">
        <v>1541</v>
      </c>
      <c r="B4" s="307"/>
      <c r="C4" s="308" t="s">
        <v>44</v>
      </c>
    </row>
    <row r="5" spans="1:6" s="307" customFormat="1" ht="34.5">
      <c r="A5" s="723"/>
      <c r="B5" s="723" t="s">
        <v>1472</v>
      </c>
      <c r="C5" s="824" t="s">
        <v>1473</v>
      </c>
      <c r="E5" s="651" t="s">
        <v>282</v>
      </c>
    </row>
    <row r="6" spans="1:6" s="307" customFormat="1" ht="15.75" customHeight="1">
      <c r="A6" s="813">
        <v>1</v>
      </c>
      <c r="B6" s="825" t="s">
        <v>1474</v>
      </c>
      <c r="C6" s="815"/>
    </row>
    <row r="7" spans="1:6" s="307" customFormat="1" ht="15.75" customHeight="1">
      <c r="A7" s="811"/>
      <c r="B7" s="811"/>
      <c r="C7" s="812"/>
    </row>
    <row r="8" spans="1:6" s="307" customFormat="1" ht="15.75" customHeight="1">
      <c r="A8" s="1299"/>
      <c r="B8" s="1299"/>
      <c r="C8" s="1299"/>
      <c r="D8" s="1299"/>
      <c r="E8" s="1299"/>
      <c r="F8" s="1299"/>
    </row>
    <row r="9" spans="1:6" ht="15.75" customHeight="1">
      <c r="A9" s="1299"/>
      <c r="B9" s="1299"/>
      <c r="C9" s="1299"/>
      <c r="D9" s="1299"/>
      <c r="E9" s="1299"/>
      <c r="F9" s="1299"/>
    </row>
    <row r="10" spans="1:6" ht="15.75" customHeight="1">
      <c r="A10" s="1299"/>
      <c r="B10" s="1299"/>
      <c r="C10" s="1299"/>
      <c r="D10" s="1299"/>
      <c r="E10" s="1299"/>
      <c r="F10" s="1299"/>
    </row>
    <row r="11" spans="1:6" ht="15.75" customHeight="1">
      <c r="B11" s="307"/>
      <c r="C11" s="310"/>
    </row>
    <row r="12" spans="1:6" ht="15.75" customHeight="1">
      <c r="B12" s="307"/>
      <c r="C12" s="310"/>
    </row>
    <row r="13" spans="1:6" ht="15.75" customHeight="1">
      <c r="B13" s="307"/>
      <c r="C13" s="310"/>
    </row>
  </sheetData>
  <mergeCells count="1">
    <mergeCell ref="A8:F10"/>
  </mergeCells>
  <hyperlinks>
    <hyperlink ref="E5" location="Index!A1" display="Index" xr:uid="{92021EDD-1C74-42D4-8800-B33DBB12C5FA}"/>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D41B-F375-4BCE-B45F-1D39620A6AB6}">
  <sheetPr>
    <tabColor rgb="FF005AB4"/>
  </sheetPr>
  <dimension ref="A1:N19"/>
  <sheetViews>
    <sheetView showGridLines="0" workbookViewId="0"/>
  </sheetViews>
  <sheetFormatPr defaultColWidth="9.26953125" defaultRowHeight="15.75" customHeight="1"/>
  <cols>
    <col min="1" max="1" width="6.7265625" style="451" customWidth="1"/>
    <col min="2" max="2" width="30.26953125" style="451" customWidth="1"/>
    <col min="3" max="12" width="18.08984375" style="490" customWidth="1"/>
    <col min="13" max="13" width="3.26953125" style="451" customWidth="1"/>
    <col min="14" max="14" width="8.6328125" style="451" customWidth="1"/>
    <col min="15" max="16384" width="9.26953125" style="451"/>
  </cols>
  <sheetData>
    <row r="1" spans="1:14" s="771" customFormat="1" ht="13">
      <c r="A1" s="305" t="s">
        <v>1983</v>
      </c>
      <c r="C1" s="770"/>
      <c r="D1" s="770"/>
      <c r="E1" s="770"/>
      <c r="F1" s="770"/>
      <c r="G1" s="770"/>
      <c r="H1" s="770"/>
      <c r="I1" s="770"/>
      <c r="J1" s="770"/>
      <c r="K1" s="770"/>
      <c r="L1" s="770"/>
    </row>
    <row r="2" spans="1:14" ht="15.75" customHeight="1">
      <c r="A2" s="495"/>
      <c r="B2" s="306"/>
      <c r="C2" s="308"/>
      <c r="D2" s="308"/>
      <c r="E2" s="308"/>
      <c r="F2" s="308"/>
      <c r="G2" s="308"/>
      <c r="H2" s="308"/>
      <c r="I2" s="308"/>
      <c r="J2" s="308"/>
      <c r="K2" s="308"/>
      <c r="L2" s="308"/>
    </row>
    <row r="3" spans="1:14" ht="15.75" customHeight="1">
      <c r="A3" s="776"/>
      <c r="B3" s="307"/>
      <c r="C3" s="308" t="s">
        <v>44</v>
      </c>
      <c r="D3" s="308" t="s">
        <v>45</v>
      </c>
      <c r="E3" s="308" t="s">
        <v>46</v>
      </c>
      <c r="F3" s="308" t="s">
        <v>84</v>
      </c>
      <c r="G3" s="308" t="s">
        <v>85</v>
      </c>
      <c r="H3" s="308" t="s">
        <v>294</v>
      </c>
      <c r="I3" s="308" t="s">
        <v>260</v>
      </c>
      <c r="J3" s="308" t="s">
        <v>290</v>
      </c>
      <c r="K3" s="308" t="s">
        <v>297</v>
      </c>
      <c r="L3" s="308" t="s">
        <v>298</v>
      </c>
    </row>
    <row r="4" spans="1:14" s="452" customFormat="1" ht="24.75" customHeight="1">
      <c r="A4" s="609"/>
      <c r="B4" s="829"/>
      <c r="C4" s="1300" t="s">
        <v>1475</v>
      </c>
      <c r="D4" s="1300"/>
      <c r="E4" s="1301"/>
      <c r="F4" s="1300" t="s">
        <v>1476</v>
      </c>
      <c r="G4" s="1300"/>
      <c r="H4" s="1300"/>
      <c r="I4" s="1300"/>
      <c r="J4" s="1300"/>
      <c r="K4" s="1301"/>
      <c r="L4" s="766"/>
    </row>
    <row r="5" spans="1:14" s="315" customFormat="1" ht="31.5" customHeight="1">
      <c r="A5" s="737" t="s">
        <v>1536</v>
      </c>
      <c r="B5" s="737"/>
      <c r="C5" s="830" t="s">
        <v>1427</v>
      </c>
      <c r="D5" s="830" t="s">
        <v>1428</v>
      </c>
      <c r="E5" s="831" t="s">
        <v>1477</v>
      </c>
      <c r="F5" s="830" t="s">
        <v>1478</v>
      </c>
      <c r="G5" s="830" t="s">
        <v>1479</v>
      </c>
      <c r="H5" s="830" t="s">
        <v>1480</v>
      </c>
      <c r="I5" s="830" t="s">
        <v>1481</v>
      </c>
      <c r="J5" s="830" t="s">
        <v>1482</v>
      </c>
      <c r="K5" s="831" t="s">
        <v>1483</v>
      </c>
      <c r="L5" s="830" t="s">
        <v>79</v>
      </c>
      <c r="N5" s="651" t="s">
        <v>282</v>
      </c>
    </row>
    <row r="6" spans="1:14" s="306" customFormat="1" ht="15.75" customHeight="1">
      <c r="A6" s="506">
        <v>1</v>
      </c>
      <c r="B6" s="811" t="s">
        <v>1484</v>
      </c>
      <c r="C6" s="826">
        <v>5</v>
      </c>
      <c r="D6" s="826">
        <v>9</v>
      </c>
      <c r="E6" s="826">
        <v>14</v>
      </c>
      <c r="F6" s="826">
        <v>1</v>
      </c>
      <c r="G6" s="826">
        <v>8</v>
      </c>
      <c r="H6" s="826">
        <v>8</v>
      </c>
      <c r="I6" s="826">
        <v>7</v>
      </c>
      <c r="J6" s="826">
        <v>7</v>
      </c>
      <c r="K6" s="826">
        <v>29</v>
      </c>
      <c r="L6" s="826">
        <v>65</v>
      </c>
    </row>
    <row r="7" spans="1:14" s="307" customFormat="1" ht="15.75" customHeight="1">
      <c r="A7" s="805">
        <v>2</v>
      </c>
      <c r="B7" s="807" t="s">
        <v>1485</v>
      </c>
      <c r="C7" s="827">
        <v>5</v>
      </c>
      <c r="D7" s="827">
        <v>9</v>
      </c>
      <c r="E7" s="827">
        <v>14</v>
      </c>
      <c r="F7" s="827">
        <v>0</v>
      </c>
      <c r="G7" s="827">
        <v>1</v>
      </c>
      <c r="H7" s="827">
        <v>1</v>
      </c>
      <c r="I7" s="827">
        <v>1</v>
      </c>
      <c r="J7" s="827">
        <v>1</v>
      </c>
      <c r="K7" s="827">
        <v>5</v>
      </c>
      <c r="L7" s="827">
        <v>14</v>
      </c>
    </row>
    <row r="8" spans="1:14" s="307" customFormat="1" ht="15.75" customHeight="1">
      <c r="A8" s="805">
        <v>3</v>
      </c>
      <c r="B8" s="807" t="s">
        <v>1486</v>
      </c>
      <c r="C8" s="827">
        <v>0</v>
      </c>
      <c r="D8" s="827">
        <v>0</v>
      </c>
      <c r="E8" s="827">
        <v>0</v>
      </c>
      <c r="F8" s="827">
        <v>1</v>
      </c>
      <c r="G8" s="827">
        <v>7</v>
      </c>
      <c r="H8" s="827">
        <v>7</v>
      </c>
      <c r="I8" s="827">
        <v>6</v>
      </c>
      <c r="J8" s="827">
        <v>6</v>
      </c>
      <c r="K8" s="827">
        <v>24</v>
      </c>
      <c r="L8" s="827">
        <v>51</v>
      </c>
    </row>
    <row r="9" spans="1:14" s="307" customFormat="1" ht="15.75" customHeight="1">
      <c r="A9" s="805">
        <v>4</v>
      </c>
      <c r="B9" s="807" t="s">
        <v>1487</v>
      </c>
      <c r="C9" s="827">
        <v>0</v>
      </c>
      <c r="D9" s="827">
        <v>0</v>
      </c>
      <c r="E9" s="827">
        <v>0</v>
      </c>
      <c r="F9" s="827">
        <v>0</v>
      </c>
      <c r="G9" s="827">
        <v>0</v>
      </c>
      <c r="H9" s="827">
        <v>0</v>
      </c>
      <c r="I9" s="827">
        <v>0</v>
      </c>
      <c r="J9" s="827">
        <v>0</v>
      </c>
      <c r="K9" s="827">
        <v>0</v>
      </c>
      <c r="L9" s="827">
        <v>0</v>
      </c>
    </row>
    <row r="10" spans="1:14" s="306" customFormat="1" ht="15.75" customHeight="1">
      <c r="A10" s="506">
        <v>5</v>
      </c>
      <c r="B10" s="811" t="s">
        <v>1488</v>
      </c>
      <c r="C10" s="826">
        <v>121</v>
      </c>
      <c r="D10" s="826">
        <v>481</v>
      </c>
      <c r="E10" s="826">
        <v>602</v>
      </c>
      <c r="F10" s="826">
        <v>39</v>
      </c>
      <c r="G10" s="826">
        <v>203</v>
      </c>
      <c r="H10" s="826">
        <v>208</v>
      </c>
      <c r="I10" s="826">
        <v>157</v>
      </c>
      <c r="J10" s="826">
        <v>136</v>
      </c>
      <c r="K10" s="826">
        <v>683</v>
      </c>
      <c r="L10" s="826">
        <v>2029</v>
      </c>
    </row>
    <row r="11" spans="1:14" s="307" customFormat="1" ht="15.75" customHeight="1">
      <c r="A11" s="805">
        <v>6</v>
      </c>
      <c r="B11" s="807" t="s">
        <v>1489</v>
      </c>
      <c r="C11" s="827">
        <v>0</v>
      </c>
      <c r="D11" s="827">
        <v>67</v>
      </c>
      <c r="E11" s="827">
        <v>67</v>
      </c>
      <c r="F11" s="827">
        <v>6</v>
      </c>
      <c r="G11" s="827">
        <v>34</v>
      </c>
      <c r="H11" s="827">
        <v>34</v>
      </c>
      <c r="I11" s="827">
        <v>26</v>
      </c>
      <c r="J11" s="827">
        <v>0</v>
      </c>
      <c r="K11" s="827">
        <v>114</v>
      </c>
      <c r="L11" s="827">
        <v>281</v>
      </c>
    </row>
    <row r="12" spans="1:14" s="307" customFormat="1" ht="15.75" customHeight="1">
      <c r="A12" s="813">
        <v>7</v>
      </c>
      <c r="B12" s="825" t="s">
        <v>1490</v>
      </c>
      <c r="C12" s="828">
        <v>121</v>
      </c>
      <c r="D12" s="828">
        <v>414</v>
      </c>
      <c r="E12" s="828">
        <v>535</v>
      </c>
      <c r="F12" s="828">
        <v>32</v>
      </c>
      <c r="G12" s="828">
        <v>169</v>
      </c>
      <c r="H12" s="828">
        <v>175</v>
      </c>
      <c r="I12" s="828">
        <v>131</v>
      </c>
      <c r="J12" s="828">
        <v>136</v>
      </c>
      <c r="K12" s="828">
        <v>569</v>
      </c>
      <c r="L12" s="828">
        <v>1748</v>
      </c>
    </row>
    <row r="13" spans="1:14" s="307" customFormat="1" ht="15.75" customHeight="1">
      <c r="A13" s="811"/>
      <c r="B13" s="811"/>
      <c r="C13" s="812"/>
      <c r="D13" s="812"/>
      <c r="E13" s="812"/>
      <c r="F13" s="812"/>
      <c r="G13" s="812"/>
      <c r="H13" s="812"/>
      <c r="I13" s="812"/>
      <c r="J13" s="812"/>
      <c r="K13" s="812"/>
      <c r="L13" s="812"/>
    </row>
    <row r="14" spans="1:14" s="307" customFormat="1" ht="15.75" customHeight="1">
      <c r="A14" s="1299"/>
      <c r="B14" s="1299"/>
      <c r="C14" s="1299"/>
      <c r="D14" s="1299"/>
      <c r="E14" s="1299"/>
      <c r="F14" s="1299"/>
    </row>
    <row r="15" spans="1:14" ht="15.75" customHeight="1">
      <c r="A15" s="1299"/>
      <c r="B15" s="1299"/>
      <c r="C15" s="1299"/>
      <c r="D15" s="1299"/>
      <c r="E15" s="1299"/>
      <c r="F15" s="1299"/>
      <c r="G15" s="451"/>
      <c r="H15" s="451"/>
      <c r="I15" s="451"/>
      <c r="J15" s="451"/>
      <c r="K15" s="451"/>
      <c r="L15" s="451"/>
    </row>
    <row r="16" spans="1:14" ht="31.5" customHeight="1">
      <c r="A16" s="1299"/>
      <c r="B16" s="1299"/>
      <c r="C16" s="1299"/>
      <c r="D16" s="1299"/>
      <c r="E16" s="1299"/>
      <c r="F16" s="1299"/>
      <c r="G16" s="451"/>
      <c r="H16" s="451"/>
      <c r="I16" s="451"/>
      <c r="J16" s="451"/>
      <c r="K16" s="451"/>
      <c r="L16" s="451"/>
    </row>
    <row r="17" spans="2:12" ht="15.75" customHeight="1">
      <c r="B17" s="307"/>
      <c r="C17" s="310"/>
      <c r="D17" s="310"/>
      <c r="E17" s="310"/>
      <c r="F17" s="310"/>
      <c r="G17" s="310"/>
      <c r="H17" s="310"/>
      <c r="I17" s="310"/>
      <c r="J17" s="310"/>
      <c r="K17" s="310"/>
      <c r="L17" s="310"/>
    </row>
    <row r="18" spans="2:12" ht="15.75" customHeight="1">
      <c r="B18" s="307"/>
      <c r="C18" s="310"/>
      <c r="D18" s="310"/>
      <c r="E18" s="310"/>
      <c r="F18" s="310"/>
      <c r="G18" s="310"/>
      <c r="H18" s="310"/>
      <c r="I18" s="310"/>
      <c r="J18" s="310"/>
      <c r="K18" s="310"/>
      <c r="L18" s="310"/>
    </row>
    <row r="19" spans="2:12" ht="15.75" customHeight="1">
      <c r="B19" s="307"/>
      <c r="C19" s="310"/>
      <c r="D19" s="310"/>
      <c r="E19" s="310"/>
      <c r="F19" s="310"/>
      <c r="G19" s="310"/>
      <c r="H19" s="310"/>
      <c r="I19" s="310"/>
      <c r="J19" s="310"/>
      <c r="K19" s="310"/>
      <c r="L19" s="310"/>
    </row>
  </sheetData>
  <mergeCells count="3">
    <mergeCell ref="C4:E4"/>
    <mergeCell ref="F4:K4"/>
    <mergeCell ref="A14:F16"/>
  </mergeCells>
  <hyperlinks>
    <hyperlink ref="N5" location="Index!A1" display="Index" xr:uid="{30A0C3E4-7BA5-4AA5-BCA2-71B7B829EF07}"/>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54A6-FB1A-4372-B889-F0FECC313EF7}">
  <sheetPr>
    <tabColor theme="6"/>
  </sheetPr>
  <dimension ref="A1:J21"/>
  <sheetViews>
    <sheetView workbookViewId="0"/>
  </sheetViews>
  <sheetFormatPr defaultColWidth="9.26953125" defaultRowHeight="14.5"/>
  <cols>
    <col min="1" max="1" width="9.26953125" style="44"/>
    <col min="2" max="2" width="50.81640625" style="44" customWidth="1"/>
    <col min="3" max="3" width="28.26953125" style="44" customWidth="1"/>
    <col min="4" max="8" width="11.08984375" style="44" customWidth="1"/>
    <col min="9" max="16384" width="9.26953125" style="44"/>
  </cols>
  <sheetData>
    <row r="1" spans="1:10">
      <c r="A1" s="892" t="s">
        <v>1549</v>
      </c>
      <c r="B1" s="893"/>
      <c r="C1" s="894"/>
      <c r="D1" s="893"/>
      <c r="E1" s="893"/>
      <c r="F1" s="894"/>
      <c r="G1" s="894"/>
      <c r="H1" s="894"/>
    </row>
    <row r="2" spans="1:10">
      <c r="A2" s="895"/>
      <c r="B2" s="893"/>
      <c r="C2" s="894"/>
      <c r="D2" s="893"/>
      <c r="E2" s="893"/>
      <c r="F2" s="894"/>
      <c r="G2" s="894"/>
      <c r="H2" s="894"/>
    </row>
    <row r="3" spans="1:10">
      <c r="A3" s="896"/>
      <c r="B3" s="896"/>
      <c r="C3" s="897" t="s">
        <v>44</v>
      </c>
      <c r="D3" s="897" t="s">
        <v>45</v>
      </c>
      <c r="E3" s="897" t="s">
        <v>46</v>
      </c>
      <c r="F3" s="897" t="s">
        <v>84</v>
      </c>
      <c r="G3" s="897" t="s">
        <v>85</v>
      </c>
      <c r="H3" s="897" t="s">
        <v>294</v>
      </c>
      <c r="J3" s="89" t="s">
        <v>282</v>
      </c>
    </row>
    <row r="4" spans="1:10" ht="33.75" customHeight="1">
      <c r="A4" s="1306" t="s">
        <v>1536</v>
      </c>
      <c r="B4" s="1306"/>
      <c r="C4" s="898" t="s">
        <v>1550</v>
      </c>
      <c r="D4" s="1302" t="s">
        <v>1551</v>
      </c>
      <c r="E4" s="1303"/>
      <c r="F4" s="1303"/>
      <c r="G4" s="1303"/>
      <c r="H4" s="1303"/>
    </row>
    <row r="5" spans="1:10" ht="14.25" customHeight="1">
      <c r="A5" s="1304" t="s">
        <v>1552</v>
      </c>
      <c r="B5" s="1304"/>
      <c r="C5" s="899" t="s">
        <v>1553</v>
      </c>
      <c r="D5" s="900" t="s">
        <v>1553</v>
      </c>
      <c r="E5" s="901" t="s">
        <v>1554</v>
      </c>
      <c r="F5" s="901" t="s">
        <v>1555</v>
      </c>
      <c r="G5" s="901" t="s">
        <v>1556</v>
      </c>
      <c r="H5" s="901" t="s">
        <v>1557</v>
      </c>
    </row>
    <row r="6" spans="1:10" ht="15" customHeight="1">
      <c r="A6" s="902" t="s">
        <v>306</v>
      </c>
      <c r="B6" s="902" t="s">
        <v>1558</v>
      </c>
      <c r="C6" s="971">
        <v>344538.63767398999</v>
      </c>
      <c r="D6" s="903"/>
      <c r="E6" s="903"/>
      <c r="F6" s="903"/>
      <c r="G6" s="903"/>
      <c r="H6" s="903"/>
    </row>
    <row r="7" spans="1:10" ht="16.75" customHeight="1">
      <c r="A7" s="902" t="s">
        <v>1559</v>
      </c>
      <c r="B7" s="904" t="s">
        <v>1560</v>
      </c>
      <c r="C7" s="971">
        <v>219583.66886554999</v>
      </c>
      <c r="D7" s="903"/>
      <c r="E7" s="903"/>
      <c r="F7" s="903"/>
      <c r="G7" s="903"/>
      <c r="H7" s="903"/>
    </row>
    <row r="8" spans="1:10">
      <c r="A8" s="902" t="s">
        <v>307</v>
      </c>
      <c r="B8" s="902" t="s">
        <v>1561</v>
      </c>
      <c r="C8" s="971">
        <v>910471</v>
      </c>
      <c r="D8" s="903"/>
      <c r="E8" s="903"/>
      <c r="F8" s="903"/>
      <c r="G8" s="903"/>
      <c r="H8" s="903"/>
      <c r="J8" s="905"/>
    </row>
    <row r="9" spans="1:10">
      <c r="A9" s="902" t="s">
        <v>308</v>
      </c>
      <c r="B9" s="902" t="s">
        <v>1562</v>
      </c>
      <c r="C9" s="972">
        <v>0.37841802503757943</v>
      </c>
      <c r="D9" s="903"/>
      <c r="E9" s="903"/>
      <c r="F9" s="903"/>
      <c r="G9" s="903"/>
      <c r="H9" s="903"/>
    </row>
    <row r="10" spans="1:10">
      <c r="A10" s="902" t="s">
        <v>152</v>
      </c>
      <c r="B10" s="904" t="s">
        <v>1560</v>
      </c>
      <c r="C10" s="972">
        <v>0.24117590660828295</v>
      </c>
      <c r="D10" s="903"/>
      <c r="E10" s="903"/>
      <c r="F10" s="903"/>
      <c r="G10" s="903"/>
      <c r="H10" s="903"/>
    </row>
    <row r="11" spans="1:10">
      <c r="A11" s="902" t="s">
        <v>1563</v>
      </c>
      <c r="B11" s="902" t="s">
        <v>1564</v>
      </c>
      <c r="C11" s="971">
        <v>1550334</v>
      </c>
      <c r="D11" s="903"/>
      <c r="E11" s="903"/>
      <c r="F11" s="903"/>
      <c r="G11" s="903"/>
      <c r="H11" s="903"/>
    </row>
    <row r="12" spans="1:10">
      <c r="A12" s="902" t="s">
        <v>1565</v>
      </c>
      <c r="B12" s="902" t="s">
        <v>1566</v>
      </c>
      <c r="C12" s="972">
        <v>0.2222351039672677</v>
      </c>
      <c r="D12" s="903"/>
      <c r="E12" s="903"/>
      <c r="F12" s="903"/>
      <c r="G12" s="903"/>
      <c r="H12" s="903"/>
    </row>
    <row r="13" spans="1:10">
      <c r="A13" s="902" t="s">
        <v>156</v>
      </c>
      <c r="B13" s="904" t="s">
        <v>1567</v>
      </c>
      <c r="C13" s="972">
        <v>0.14163636278734129</v>
      </c>
      <c r="D13" s="903"/>
      <c r="E13" s="903"/>
      <c r="F13" s="903"/>
      <c r="G13" s="903"/>
      <c r="H13" s="903"/>
    </row>
    <row r="14" spans="1:10" ht="23">
      <c r="A14" s="902" t="s">
        <v>817</v>
      </c>
      <c r="B14" s="902" t="s">
        <v>1568</v>
      </c>
      <c r="C14" s="903"/>
      <c r="D14" s="903"/>
      <c r="E14" s="903"/>
      <c r="F14" s="903"/>
      <c r="G14" s="903"/>
      <c r="H14" s="903"/>
    </row>
    <row r="15" spans="1:10" ht="46">
      <c r="A15" s="902" t="s">
        <v>819</v>
      </c>
      <c r="B15" s="902" t="s">
        <v>1569</v>
      </c>
      <c r="C15" s="903"/>
      <c r="D15" s="903"/>
      <c r="E15" s="903"/>
      <c r="F15" s="903"/>
      <c r="G15" s="903"/>
      <c r="H15" s="903"/>
    </row>
    <row r="16" spans="1:10" ht="80.5">
      <c r="A16" s="902" t="s">
        <v>1570</v>
      </c>
      <c r="B16" s="902" t="s">
        <v>1571</v>
      </c>
      <c r="C16" s="903"/>
      <c r="D16" s="903"/>
      <c r="E16" s="903"/>
      <c r="F16" s="903"/>
      <c r="G16" s="903"/>
      <c r="H16" s="903"/>
    </row>
    <row r="17" spans="1:8">
      <c r="A17" s="1305" t="s">
        <v>1550</v>
      </c>
      <c r="B17" s="1305"/>
      <c r="C17" s="1305"/>
      <c r="D17" s="1305"/>
      <c r="E17" s="1305"/>
      <c r="F17" s="1305"/>
      <c r="G17" s="1305"/>
      <c r="H17" s="1305"/>
    </row>
    <row r="18" spans="1:8">
      <c r="A18" s="902" t="s">
        <v>601</v>
      </c>
      <c r="B18" s="902" t="s">
        <v>1572</v>
      </c>
      <c r="C18" s="972">
        <v>0.20200000000000001</v>
      </c>
      <c r="D18" s="906"/>
      <c r="E18" s="906"/>
      <c r="F18" s="906"/>
      <c r="G18" s="906"/>
      <c r="H18" s="906"/>
    </row>
    <row r="19" spans="1:8">
      <c r="A19" s="902" t="s">
        <v>602</v>
      </c>
      <c r="B19" s="904" t="s">
        <v>1573</v>
      </c>
      <c r="C19" s="972">
        <v>0</v>
      </c>
      <c r="D19" s="906"/>
      <c r="E19" s="906"/>
      <c r="F19" s="906"/>
      <c r="G19" s="906"/>
      <c r="H19" s="906"/>
    </row>
    <row r="20" spans="1:8">
      <c r="A20" s="902" t="s">
        <v>604</v>
      </c>
      <c r="B20" s="902" t="s">
        <v>1574</v>
      </c>
      <c r="C20" s="972">
        <v>0.06</v>
      </c>
      <c r="D20" s="906"/>
      <c r="E20" s="906"/>
      <c r="F20" s="906"/>
      <c r="G20" s="906"/>
      <c r="H20" s="906"/>
    </row>
    <row r="21" spans="1:8">
      <c r="A21" s="902" t="s">
        <v>606</v>
      </c>
      <c r="B21" s="904" t="s">
        <v>1575</v>
      </c>
      <c r="C21" s="972">
        <v>0</v>
      </c>
      <c r="D21" s="906"/>
      <c r="E21" s="906"/>
      <c r="F21" s="906"/>
      <c r="G21" s="906"/>
      <c r="H21" s="906"/>
    </row>
  </sheetData>
  <mergeCells count="4">
    <mergeCell ref="D4:H4"/>
    <mergeCell ref="A5:B5"/>
    <mergeCell ref="A17:H17"/>
    <mergeCell ref="A4:B4"/>
  </mergeCells>
  <conditionalFormatting sqref="C6:H16">
    <cfRule type="cellIs" dxfId="5" priority="2" stopIfTrue="1" operator="lessThan">
      <formula>0</formula>
    </cfRule>
  </conditionalFormatting>
  <conditionalFormatting sqref="C18:H21">
    <cfRule type="cellIs" dxfId="4" priority="1" stopIfTrue="1" operator="lessThan">
      <formula>0</formula>
    </cfRule>
  </conditionalFormatting>
  <hyperlinks>
    <hyperlink ref="J3" location="Index!A1" display="Index" xr:uid="{91812729-64C6-4595-947C-70765966F4D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A1B4-2EFE-461C-B47D-1ED3258FAEED}">
  <sheetPr>
    <tabColor rgb="FF005AB4"/>
  </sheetPr>
  <dimension ref="A1:I47"/>
  <sheetViews>
    <sheetView showGridLines="0" workbookViewId="0"/>
  </sheetViews>
  <sheetFormatPr defaultColWidth="10.08984375" defaultRowHeight="12.5"/>
  <cols>
    <col min="1" max="1" width="5" style="10" customWidth="1"/>
    <col min="2" max="2" width="65.36328125" style="10" customWidth="1"/>
    <col min="3" max="7" width="14.08984375" style="10" customWidth="1"/>
    <col min="8" max="8" width="4.08984375" style="10" customWidth="1"/>
    <col min="9" max="9" width="8.6328125" style="10" customWidth="1"/>
    <col min="10" max="15" width="9.08984375" style="10" customWidth="1"/>
    <col min="16" max="16384" width="10.08984375" style="10"/>
  </cols>
  <sheetData>
    <row r="1" spans="1:9" s="670" customFormat="1" ht="13">
      <c r="A1" s="650" t="s">
        <v>1024</v>
      </c>
      <c r="C1" s="650"/>
    </row>
    <row r="2" spans="1:9" s="62" customFormat="1" ht="15.75" customHeight="1">
      <c r="B2" s="93"/>
      <c r="C2" s="93"/>
    </row>
    <row r="3" spans="1:9" s="62" customFormat="1" ht="15.75" customHeight="1">
      <c r="C3" s="272" t="s">
        <v>44</v>
      </c>
      <c r="D3" s="272" t="s">
        <v>45</v>
      </c>
      <c r="E3" s="272" t="s">
        <v>46</v>
      </c>
      <c r="F3" s="272" t="s">
        <v>84</v>
      </c>
      <c r="G3" s="272" t="s">
        <v>85</v>
      </c>
    </row>
    <row r="4" spans="1:9" s="62" customFormat="1" ht="15.75" customHeight="1">
      <c r="A4" s="291"/>
      <c r="B4" s="291"/>
      <c r="C4" s="1140" t="s">
        <v>79</v>
      </c>
      <c r="D4" s="1142" t="s">
        <v>1025</v>
      </c>
      <c r="E4" s="1142"/>
      <c r="F4" s="1142"/>
      <c r="G4" s="1142"/>
      <c r="I4" s="651" t="s">
        <v>282</v>
      </c>
    </row>
    <row r="5" spans="1:9" s="62" customFormat="1" ht="15.75" customHeight="1">
      <c r="A5" s="291"/>
      <c r="B5" s="291"/>
      <c r="C5" s="1140"/>
      <c r="D5" s="1140" t="s">
        <v>1026</v>
      </c>
      <c r="E5" s="1140" t="s">
        <v>1027</v>
      </c>
      <c r="F5" s="1140" t="s">
        <v>1028</v>
      </c>
      <c r="G5" s="1140" t="s">
        <v>1029</v>
      </c>
      <c r="I5" s="342"/>
    </row>
    <row r="6" spans="1:9" s="62" customFormat="1" ht="15.75" customHeight="1">
      <c r="A6" s="493" t="s">
        <v>1536</v>
      </c>
      <c r="B6" s="291"/>
      <c r="C6" s="1141"/>
      <c r="D6" s="1141"/>
      <c r="E6" s="1141"/>
      <c r="F6" s="1141"/>
      <c r="G6" s="1141"/>
    </row>
    <row r="7" spans="1:9" s="55" customFormat="1" ht="23">
      <c r="A7" s="671">
        <v>1</v>
      </c>
      <c r="B7" s="672" t="s">
        <v>1030</v>
      </c>
      <c r="C7" s="673">
        <v>1496931.56154719</v>
      </c>
      <c r="D7" s="673">
        <v>1454690.56154719</v>
      </c>
      <c r="E7" s="673"/>
      <c r="F7" s="673">
        <v>6602</v>
      </c>
      <c r="G7" s="673">
        <v>40557</v>
      </c>
      <c r="I7" s="674"/>
    </row>
    <row r="8" spans="1:9" s="55" customFormat="1" ht="23">
      <c r="A8" s="671">
        <v>2</v>
      </c>
      <c r="B8" s="672" t="s">
        <v>1031</v>
      </c>
      <c r="C8" s="673">
        <v>11646</v>
      </c>
      <c r="D8" s="673">
        <v>0</v>
      </c>
      <c r="E8" s="673"/>
      <c r="F8" s="673">
        <v>11584.890049959999</v>
      </c>
      <c r="G8" s="673">
        <v>2795.1099500400014</v>
      </c>
      <c r="I8" s="674"/>
    </row>
    <row r="9" spans="1:9" s="55" customFormat="1" ht="15.75" customHeight="1">
      <c r="A9" s="671">
        <v>3</v>
      </c>
      <c r="B9" s="210" t="s">
        <v>1032</v>
      </c>
      <c r="C9" s="675">
        <v>1485285.56154719</v>
      </c>
      <c r="D9" s="675">
        <v>1454690.56154719</v>
      </c>
      <c r="E9" s="675"/>
      <c r="F9" s="675">
        <v>-4982.8900499599986</v>
      </c>
      <c r="G9" s="675">
        <v>37761.890049959999</v>
      </c>
      <c r="I9" s="674"/>
    </row>
    <row r="10" spans="1:9" s="55" customFormat="1" ht="15.75" customHeight="1">
      <c r="A10" s="177">
        <v>4</v>
      </c>
      <c r="B10" s="210" t="s">
        <v>1033</v>
      </c>
      <c r="C10" s="673">
        <v>152969.45052372999</v>
      </c>
      <c r="D10" s="673">
        <v>148634.45052372999</v>
      </c>
      <c r="E10" s="673"/>
      <c r="F10" s="673">
        <v>4335</v>
      </c>
      <c r="G10" s="462"/>
      <c r="I10" s="674"/>
    </row>
    <row r="11" spans="1:9" s="55" customFormat="1" ht="15.75" customHeight="1">
      <c r="A11" s="163">
        <v>5</v>
      </c>
      <c r="B11" s="352" t="s">
        <v>1034</v>
      </c>
      <c r="C11" s="673"/>
      <c r="D11" s="673"/>
      <c r="E11" s="673"/>
      <c r="F11" s="673"/>
      <c r="G11" s="462"/>
      <c r="I11" s="674"/>
    </row>
    <row r="12" spans="1:9" s="55" customFormat="1" ht="15.75" customHeight="1">
      <c r="A12" s="163">
        <v>6</v>
      </c>
      <c r="B12" s="676" t="s">
        <v>1035</v>
      </c>
      <c r="C12" s="673">
        <v>-45254.68382665026</v>
      </c>
      <c r="D12" s="673">
        <v>-54023.573876610259</v>
      </c>
      <c r="E12" s="677"/>
      <c r="F12" s="673">
        <v>8768.8900499599986</v>
      </c>
      <c r="G12" s="462"/>
      <c r="I12" s="674"/>
    </row>
    <row r="13" spans="1:9" s="55" customFormat="1" ht="15.75" customHeight="1">
      <c r="A13" s="163">
        <v>7</v>
      </c>
      <c r="B13" s="352" t="s">
        <v>1036</v>
      </c>
      <c r="C13" s="673"/>
      <c r="D13" s="673"/>
      <c r="E13" s="678"/>
      <c r="F13" s="673"/>
      <c r="G13" s="462"/>
      <c r="I13" s="674"/>
    </row>
    <row r="14" spans="1:9" s="55" customFormat="1" ht="15.75" customHeight="1">
      <c r="A14" s="163">
        <v>8</v>
      </c>
      <c r="B14" s="352" t="s">
        <v>1037</v>
      </c>
      <c r="C14" s="673"/>
      <c r="D14" s="673"/>
      <c r="E14" s="673"/>
      <c r="F14" s="673"/>
      <c r="G14" s="462"/>
      <c r="H14" s="679"/>
      <c r="I14" s="674"/>
    </row>
    <row r="15" spans="1:9" s="55" customFormat="1" ht="15.75" customHeight="1">
      <c r="A15" s="163">
        <v>9</v>
      </c>
      <c r="B15" s="352" t="s">
        <v>1038</v>
      </c>
      <c r="C15" s="673"/>
      <c r="D15" s="673"/>
      <c r="E15" s="673"/>
      <c r="F15" s="673"/>
      <c r="G15" s="462"/>
      <c r="H15" s="679"/>
      <c r="I15" s="674"/>
    </row>
    <row r="16" spans="1:9" s="55" customFormat="1" ht="15.75" customHeight="1">
      <c r="A16" s="163">
        <v>10</v>
      </c>
      <c r="B16" s="352" t="s">
        <v>1039</v>
      </c>
      <c r="C16" s="673"/>
      <c r="D16" s="673"/>
      <c r="E16" s="673"/>
      <c r="F16" s="673"/>
      <c r="G16" s="462"/>
      <c r="H16" s="679"/>
      <c r="I16" s="674"/>
    </row>
    <row r="17" spans="1:9" s="55" customFormat="1" ht="15.75" customHeight="1">
      <c r="A17" s="176">
        <v>11</v>
      </c>
      <c r="B17" s="357" t="s">
        <v>1040</v>
      </c>
      <c r="C17" s="680">
        <v>5432</v>
      </c>
      <c r="D17" s="680"/>
      <c r="E17" s="680"/>
      <c r="F17" s="680">
        <v>3248</v>
      </c>
      <c r="G17" s="464"/>
      <c r="H17" s="679"/>
      <c r="I17" s="674"/>
    </row>
    <row r="18" spans="1:9" s="55" customFormat="1" ht="15.75" customHeight="1">
      <c r="A18" s="178">
        <v>12</v>
      </c>
      <c r="B18" s="201" t="s">
        <v>1041</v>
      </c>
      <c r="C18" s="681">
        <v>1598432.3282442696</v>
      </c>
      <c r="D18" s="681">
        <v>1549301.4381943096</v>
      </c>
      <c r="E18" s="681"/>
      <c r="F18" s="681">
        <v>11369</v>
      </c>
      <c r="G18" s="681">
        <v>37761.890049959999</v>
      </c>
      <c r="I18" s="674"/>
    </row>
    <row r="19" spans="1:9">
      <c r="D19" s="613"/>
      <c r="E19" s="613"/>
      <c r="F19" s="613"/>
      <c r="G19" s="613"/>
      <c r="I19" s="614"/>
    </row>
    <row r="20" spans="1:9">
      <c r="D20" s="613"/>
      <c r="E20" s="613"/>
      <c r="F20" s="613"/>
      <c r="G20" s="613"/>
    </row>
    <row r="21" spans="1:9" ht="13">
      <c r="D21" s="619"/>
      <c r="E21" s="619"/>
      <c r="F21" s="619"/>
      <c r="G21" s="620"/>
    </row>
    <row r="22" spans="1:9" ht="13">
      <c r="D22" s="621"/>
      <c r="E22" s="621"/>
      <c r="F22" s="621"/>
      <c r="G22" s="619"/>
    </row>
    <row r="23" spans="1:9" ht="13">
      <c r="D23" s="620"/>
      <c r="E23" s="620"/>
      <c r="F23" s="620"/>
      <c r="G23" s="622"/>
    </row>
    <row r="24" spans="1:9" ht="13">
      <c r="D24" s="620"/>
      <c r="E24" s="620"/>
      <c r="F24" s="620"/>
      <c r="G24" s="622"/>
    </row>
    <row r="25" spans="1:9">
      <c r="D25" s="623"/>
      <c r="E25" s="613"/>
      <c r="F25" s="613"/>
      <c r="G25" s="613"/>
    </row>
    <row r="26" spans="1:9">
      <c r="D26" s="623"/>
      <c r="E26" s="613"/>
      <c r="F26" s="613"/>
      <c r="G26" s="613"/>
    </row>
    <row r="27" spans="1:9">
      <c r="D27" s="623"/>
      <c r="E27" s="616"/>
      <c r="F27" s="616"/>
      <c r="G27" s="616"/>
    </row>
    <row r="28" spans="1:9" ht="13">
      <c r="B28" s="14"/>
      <c r="C28" s="14"/>
      <c r="D28" s="30"/>
      <c r="E28" s="30"/>
      <c r="F28" s="30"/>
      <c r="G28" s="30"/>
    </row>
    <row r="29" spans="1:9">
      <c r="D29" s="30"/>
      <c r="E29" s="30"/>
      <c r="F29" s="30"/>
      <c r="G29" s="30"/>
    </row>
    <row r="30" spans="1:9">
      <c r="D30" s="613"/>
      <c r="E30" s="613"/>
      <c r="F30" s="613"/>
      <c r="G30" s="613"/>
    </row>
    <row r="31" spans="1:9">
      <c r="D31" s="30"/>
      <c r="E31" s="30"/>
      <c r="F31" s="30"/>
      <c r="G31" s="30"/>
    </row>
    <row r="32" spans="1:9">
      <c r="D32" s="30"/>
      <c r="E32" s="30"/>
      <c r="F32" s="30"/>
      <c r="G32" s="30"/>
    </row>
    <row r="33" spans="4:7">
      <c r="D33" s="30"/>
      <c r="E33" s="30"/>
      <c r="F33" s="30"/>
      <c r="G33" s="30"/>
    </row>
    <row r="34" spans="4:7">
      <c r="D34" s="30"/>
      <c r="E34" s="30"/>
      <c r="F34" s="30"/>
      <c r="G34" s="30"/>
    </row>
    <row r="35" spans="4:7">
      <c r="D35" s="30"/>
      <c r="E35" s="30"/>
      <c r="F35" s="30"/>
      <c r="G35" s="30"/>
    </row>
    <row r="36" spans="4:7">
      <c r="D36" s="30"/>
      <c r="E36" s="30"/>
      <c r="F36" s="30"/>
      <c r="G36" s="30"/>
    </row>
    <row r="37" spans="4:7">
      <c r="D37" s="30"/>
      <c r="E37" s="30"/>
      <c r="F37" s="30"/>
      <c r="G37" s="30"/>
    </row>
    <row r="38" spans="4:7">
      <c r="D38" s="30"/>
      <c r="E38" s="30"/>
      <c r="F38" s="30"/>
      <c r="G38" s="30"/>
    </row>
    <row r="39" spans="4:7">
      <c r="D39" s="30"/>
      <c r="E39" s="30"/>
      <c r="F39" s="30"/>
      <c r="G39" s="30"/>
    </row>
    <row r="40" spans="4:7">
      <c r="D40" s="30"/>
      <c r="E40" s="30"/>
      <c r="F40" s="30"/>
      <c r="G40" s="30"/>
    </row>
    <row r="41" spans="4:7">
      <c r="D41" s="30"/>
      <c r="E41" s="30"/>
      <c r="F41" s="30"/>
      <c r="G41" s="30"/>
    </row>
    <row r="42" spans="4:7">
      <c r="D42" s="30"/>
      <c r="E42" s="30"/>
      <c r="F42" s="30"/>
      <c r="G42" s="30"/>
    </row>
    <row r="43" spans="4:7">
      <c r="D43" s="30"/>
      <c r="E43" s="30"/>
      <c r="F43" s="30"/>
      <c r="G43" s="30"/>
    </row>
    <row r="44" spans="4:7">
      <c r="D44" s="30"/>
      <c r="E44" s="30"/>
      <c r="F44" s="30"/>
      <c r="G44" s="30"/>
    </row>
    <row r="45" spans="4:7">
      <c r="D45" s="30"/>
      <c r="E45" s="30"/>
      <c r="F45" s="30"/>
      <c r="G45" s="30"/>
    </row>
    <row r="46" spans="4:7">
      <c r="D46" s="30"/>
      <c r="E46" s="30"/>
      <c r="F46" s="30"/>
      <c r="G46" s="30"/>
    </row>
    <row r="47" spans="4:7">
      <c r="D47" s="30"/>
      <c r="E47" s="30"/>
      <c r="F47" s="30"/>
      <c r="G47" s="30"/>
    </row>
  </sheetData>
  <mergeCells count="6">
    <mergeCell ref="C4:C6"/>
    <mergeCell ref="D4:G4"/>
    <mergeCell ref="D5:D6"/>
    <mergeCell ref="E5:E6"/>
    <mergeCell ref="F5:F6"/>
    <mergeCell ref="G5:G6"/>
  </mergeCells>
  <hyperlinks>
    <hyperlink ref="I4" location="Index!A1" display="Index" xr:uid="{417EDE15-8E84-46EA-A8E3-0B8E45E6D762}"/>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D5F6-2412-40C9-B49D-5D6241D2287E}">
  <sheetPr>
    <tabColor theme="6"/>
  </sheetPr>
  <dimension ref="A1:H50"/>
  <sheetViews>
    <sheetView workbookViewId="0"/>
  </sheetViews>
  <sheetFormatPr defaultColWidth="8.7265625" defaultRowHeight="14.5"/>
  <cols>
    <col min="1" max="1" width="13.36328125" style="44" customWidth="1"/>
    <col min="2" max="2" width="84.81640625" style="44" customWidth="1"/>
    <col min="3" max="5" width="16.6328125" style="44" customWidth="1"/>
    <col min="6" max="16384" width="8.7265625" style="44"/>
  </cols>
  <sheetData>
    <row r="1" spans="1:7">
      <c r="A1" s="892" t="s">
        <v>1619</v>
      </c>
    </row>
    <row r="3" spans="1:7">
      <c r="C3" s="911" t="s">
        <v>44</v>
      </c>
      <c r="D3" s="911" t="s">
        <v>45</v>
      </c>
      <c r="E3" s="911" t="s">
        <v>46</v>
      </c>
    </row>
    <row r="4" spans="1:7" ht="57.5">
      <c r="A4" s="1293" t="s">
        <v>1536</v>
      </c>
      <c r="B4" s="1293"/>
      <c r="C4" s="911" t="s">
        <v>1550</v>
      </c>
      <c r="D4" s="911" t="s">
        <v>1620</v>
      </c>
      <c r="E4" s="911" t="s">
        <v>1621</v>
      </c>
      <c r="G4" s="651" t="s">
        <v>282</v>
      </c>
    </row>
    <row r="5" spans="1:7">
      <c r="A5" s="1305" t="s">
        <v>1576</v>
      </c>
      <c r="B5" s="1305"/>
      <c r="C5" s="1305"/>
      <c r="D5" s="1305"/>
      <c r="E5" s="1305"/>
    </row>
    <row r="6" spans="1:7">
      <c r="A6" s="907">
        <v>1</v>
      </c>
      <c r="B6" s="902" t="s">
        <v>1589</v>
      </c>
      <c r="C6" s="973">
        <v>179434.66886554999</v>
      </c>
      <c r="D6" s="912"/>
      <c r="E6" s="912"/>
    </row>
    <row r="7" spans="1:7">
      <c r="A7" s="907">
        <v>2</v>
      </c>
      <c r="B7" s="902" t="s">
        <v>1590</v>
      </c>
      <c r="C7" s="973">
        <v>13334</v>
      </c>
      <c r="D7" s="912"/>
      <c r="E7" s="912"/>
    </row>
    <row r="8" spans="1:7">
      <c r="A8" s="907">
        <v>6</v>
      </c>
      <c r="B8" s="902" t="s">
        <v>1591</v>
      </c>
      <c r="C8" s="973">
        <v>26815</v>
      </c>
      <c r="D8" s="912"/>
      <c r="E8" s="912"/>
    </row>
    <row r="9" spans="1:7">
      <c r="A9" s="907">
        <v>11</v>
      </c>
      <c r="B9" s="902" t="s">
        <v>1592</v>
      </c>
      <c r="C9" s="973">
        <v>219583.66886554999</v>
      </c>
      <c r="D9" s="912"/>
      <c r="E9" s="912"/>
    </row>
    <row r="10" spans="1:7">
      <c r="A10" s="1305" t="s">
        <v>1577</v>
      </c>
      <c r="B10" s="1305"/>
      <c r="C10" s="1305"/>
      <c r="D10" s="1305"/>
      <c r="E10" s="1305"/>
    </row>
    <row r="11" spans="1:7" ht="23">
      <c r="A11" s="907">
        <v>12</v>
      </c>
      <c r="B11" s="902" t="s">
        <v>1593</v>
      </c>
      <c r="C11" s="973"/>
      <c r="D11" s="912"/>
      <c r="E11" s="912"/>
    </row>
    <row r="12" spans="1:7" ht="23">
      <c r="A12" s="907" t="s">
        <v>1578</v>
      </c>
      <c r="B12" s="902" t="s">
        <v>1594</v>
      </c>
      <c r="C12" s="973"/>
      <c r="D12" s="912"/>
      <c r="E12" s="912"/>
    </row>
    <row r="13" spans="1:7" ht="23">
      <c r="A13" s="907" t="s">
        <v>1579</v>
      </c>
      <c r="B13" s="902" t="s">
        <v>1595</v>
      </c>
      <c r="C13" s="973"/>
      <c r="D13" s="912"/>
      <c r="E13" s="912"/>
    </row>
    <row r="14" spans="1:7">
      <c r="A14" s="907" t="s">
        <v>1580</v>
      </c>
      <c r="B14" s="902" t="s">
        <v>1596</v>
      </c>
      <c r="C14" s="973"/>
      <c r="D14" s="912"/>
      <c r="E14" s="912"/>
    </row>
    <row r="15" spans="1:7">
      <c r="A15" s="907">
        <v>13</v>
      </c>
      <c r="B15" s="902" t="s">
        <v>1597</v>
      </c>
      <c r="C15" s="973">
        <v>124954.96880844001</v>
      </c>
      <c r="D15" s="912"/>
      <c r="E15" s="912"/>
    </row>
    <row r="16" spans="1:7">
      <c r="A16" s="907" t="s">
        <v>1581</v>
      </c>
      <c r="B16" s="902" t="s">
        <v>1598</v>
      </c>
      <c r="C16" s="973"/>
      <c r="D16" s="912"/>
      <c r="E16" s="912"/>
    </row>
    <row r="17" spans="1:8" ht="23">
      <c r="A17" s="907">
        <v>14</v>
      </c>
      <c r="B17" s="908" t="s">
        <v>1599</v>
      </c>
      <c r="C17" s="973"/>
      <c r="D17" s="912"/>
      <c r="E17" s="912"/>
    </row>
    <row r="18" spans="1:8">
      <c r="A18" s="907">
        <v>17</v>
      </c>
      <c r="B18" s="902" t="s">
        <v>1600</v>
      </c>
      <c r="C18" s="973">
        <v>124954.96880844001</v>
      </c>
      <c r="D18" s="912"/>
      <c r="E18" s="912"/>
    </row>
    <row r="19" spans="1:8">
      <c r="A19" s="907" t="s">
        <v>640</v>
      </c>
      <c r="B19" s="904" t="s">
        <v>1617</v>
      </c>
      <c r="C19" s="973"/>
      <c r="D19" s="912"/>
      <c r="E19" s="912"/>
    </row>
    <row r="20" spans="1:8">
      <c r="A20" s="1305" t="s">
        <v>1582</v>
      </c>
      <c r="B20" s="1305"/>
      <c r="C20" s="1305"/>
      <c r="D20" s="1305"/>
      <c r="E20" s="1305"/>
    </row>
    <row r="21" spans="1:8">
      <c r="A21" s="907">
        <v>18</v>
      </c>
      <c r="B21" s="902" t="s">
        <v>1601</v>
      </c>
      <c r="C21" s="974">
        <v>344538.63767398999</v>
      </c>
      <c r="D21" s="912"/>
      <c r="E21" s="912"/>
    </row>
    <row r="22" spans="1:8">
      <c r="A22" s="907">
        <v>19</v>
      </c>
      <c r="B22" s="902" t="s">
        <v>1602</v>
      </c>
      <c r="C22" s="975"/>
      <c r="D22" s="912"/>
      <c r="E22" s="912"/>
    </row>
    <row r="23" spans="1:8">
      <c r="A23" s="907">
        <v>20</v>
      </c>
      <c r="B23" s="902" t="s">
        <v>1603</v>
      </c>
      <c r="C23" s="975"/>
      <c r="D23" s="912"/>
      <c r="E23" s="912"/>
    </row>
    <row r="24" spans="1:8">
      <c r="A24" s="907">
        <v>22</v>
      </c>
      <c r="B24" s="902" t="s">
        <v>1604</v>
      </c>
      <c r="C24" s="974">
        <v>344538.63767398999</v>
      </c>
      <c r="D24" s="912"/>
      <c r="E24" s="912"/>
    </row>
    <row r="25" spans="1:8">
      <c r="A25" s="907" t="s">
        <v>644</v>
      </c>
      <c r="B25" s="904" t="s">
        <v>1616</v>
      </c>
      <c r="C25" s="975"/>
      <c r="D25" s="912"/>
      <c r="E25" s="912"/>
    </row>
    <row r="26" spans="1:8">
      <c r="A26" s="1305" t="s">
        <v>1583</v>
      </c>
      <c r="B26" s="1305"/>
      <c r="C26" s="1305"/>
      <c r="D26" s="1305"/>
      <c r="E26" s="909"/>
      <c r="F26" s="910"/>
      <c r="G26" s="910"/>
      <c r="H26" s="910"/>
    </row>
    <row r="27" spans="1:8">
      <c r="A27" s="907">
        <v>23</v>
      </c>
      <c r="B27" s="902" t="s">
        <v>1605</v>
      </c>
      <c r="C27" s="974">
        <v>910471</v>
      </c>
      <c r="D27" s="912"/>
      <c r="E27" s="912"/>
    </row>
    <row r="28" spans="1:8">
      <c r="A28" s="907">
        <v>24</v>
      </c>
      <c r="B28" s="902" t="s">
        <v>1606</v>
      </c>
      <c r="C28" s="974">
        <v>1550334</v>
      </c>
      <c r="D28" s="912"/>
      <c r="E28" s="912"/>
    </row>
    <row r="29" spans="1:8">
      <c r="A29" s="1305" t="s">
        <v>1584</v>
      </c>
      <c r="B29" s="1305"/>
      <c r="C29" s="1305"/>
      <c r="D29" s="1305"/>
      <c r="E29" s="909"/>
      <c r="F29" s="910"/>
      <c r="G29" s="910"/>
      <c r="H29" s="910"/>
    </row>
    <row r="30" spans="1:8">
      <c r="A30" s="907">
        <v>25</v>
      </c>
      <c r="B30" s="902" t="s">
        <v>1607</v>
      </c>
      <c r="C30" s="976">
        <v>0.37841802503757943</v>
      </c>
      <c r="D30" s="912"/>
      <c r="E30" s="912"/>
    </row>
    <row r="31" spans="1:8">
      <c r="A31" s="907" t="s">
        <v>182</v>
      </c>
      <c r="B31" s="904" t="s">
        <v>1608</v>
      </c>
      <c r="C31" s="976">
        <v>0.24117590660828295</v>
      </c>
      <c r="D31" s="912"/>
      <c r="E31" s="912"/>
    </row>
    <row r="32" spans="1:8">
      <c r="A32" s="907">
        <v>26</v>
      </c>
      <c r="B32" s="902" t="s">
        <v>1609</v>
      </c>
      <c r="C32" s="976">
        <v>0.2222351039672677</v>
      </c>
      <c r="D32" s="912"/>
      <c r="E32" s="912"/>
    </row>
    <row r="33" spans="1:8">
      <c r="A33" s="907" t="s">
        <v>1585</v>
      </c>
      <c r="B33" s="904" t="s">
        <v>1608</v>
      </c>
      <c r="C33" s="976">
        <v>0.14163636278734129</v>
      </c>
      <c r="D33" s="912"/>
      <c r="E33" s="912"/>
    </row>
    <row r="34" spans="1:8">
      <c r="A34" s="907">
        <v>27</v>
      </c>
      <c r="B34" s="902" t="s">
        <v>1610</v>
      </c>
      <c r="C34" s="976">
        <v>4.3724117369526333E-2</v>
      </c>
      <c r="D34" s="912"/>
      <c r="E34" s="912"/>
    </row>
    <row r="35" spans="1:8">
      <c r="A35" s="907">
        <v>28</v>
      </c>
      <c r="B35" s="902" t="s">
        <v>1611</v>
      </c>
      <c r="C35" s="976">
        <v>9.1845084878903929E-2</v>
      </c>
      <c r="D35" s="912"/>
      <c r="E35" s="912"/>
    </row>
    <row r="36" spans="1:8">
      <c r="A36" s="907">
        <v>29</v>
      </c>
      <c r="B36" s="904" t="s">
        <v>1613</v>
      </c>
      <c r="C36" s="976">
        <v>2.5000000000000001E-2</v>
      </c>
      <c r="D36" s="912"/>
      <c r="E36" s="912"/>
    </row>
    <row r="37" spans="1:8">
      <c r="A37" s="907">
        <v>30</v>
      </c>
      <c r="B37" s="904" t="s">
        <v>1614</v>
      </c>
      <c r="C37" s="976">
        <v>1.9153076411598899E-2</v>
      </c>
      <c r="D37" s="912"/>
      <c r="E37" s="912"/>
    </row>
    <row r="38" spans="1:8">
      <c r="A38" s="907">
        <v>31</v>
      </c>
      <c r="B38" s="904" t="s">
        <v>1615</v>
      </c>
      <c r="C38" s="976">
        <v>2.7692008467305029E-2</v>
      </c>
      <c r="D38" s="912"/>
      <c r="E38" s="912"/>
    </row>
    <row r="39" spans="1:8" ht="23">
      <c r="A39" s="907" t="s">
        <v>1586</v>
      </c>
      <c r="B39" s="904" t="s">
        <v>1612</v>
      </c>
      <c r="C39" s="976">
        <v>0.02</v>
      </c>
      <c r="D39" s="912"/>
      <c r="E39" s="912"/>
    </row>
    <row r="40" spans="1:8">
      <c r="A40" s="1305" t="s">
        <v>1587</v>
      </c>
      <c r="B40" s="1305"/>
      <c r="C40" s="1305"/>
      <c r="D40" s="1305"/>
      <c r="E40" s="909"/>
      <c r="F40" s="910"/>
      <c r="G40" s="910"/>
      <c r="H40" s="910"/>
    </row>
    <row r="41" spans="1:8">
      <c r="A41" s="907" t="s">
        <v>1588</v>
      </c>
      <c r="B41" s="907" t="s">
        <v>1618</v>
      </c>
      <c r="C41" s="973">
        <v>25146.218029209998</v>
      </c>
      <c r="D41" s="912"/>
      <c r="E41" s="912"/>
    </row>
    <row r="42" spans="1:8">
      <c r="A42" s="907"/>
    </row>
    <row r="43" spans="1:8">
      <c r="A43" s="907"/>
    </row>
    <row r="44" spans="1:8">
      <c r="A44" s="907"/>
    </row>
    <row r="45" spans="1:8">
      <c r="A45" s="907"/>
    </row>
    <row r="46" spans="1:8">
      <c r="A46" s="907"/>
    </row>
    <row r="47" spans="1:8">
      <c r="A47" s="907"/>
    </row>
    <row r="48" spans="1:8">
      <c r="A48" s="907"/>
    </row>
    <row r="49" spans="1:1">
      <c r="A49" s="907"/>
    </row>
    <row r="50" spans="1:1">
      <c r="A50" s="907"/>
    </row>
  </sheetData>
  <mergeCells count="7">
    <mergeCell ref="A29:D29"/>
    <mergeCell ref="A40:D40"/>
    <mergeCell ref="A4:B4"/>
    <mergeCell ref="A5:E5"/>
    <mergeCell ref="A10:E10"/>
    <mergeCell ref="A20:E20"/>
    <mergeCell ref="A26:D26"/>
  </mergeCells>
  <conditionalFormatting sqref="C6:C9">
    <cfRule type="cellIs" dxfId="3" priority="3" stopIfTrue="1" operator="lessThan">
      <formula>0</formula>
    </cfRule>
  </conditionalFormatting>
  <conditionalFormatting sqref="C11:C19">
    <cfRule type="cellIs" dxfId="2" priority="2" stopIfTrue="1" operator="lessThan">
      <formula>0</formula>
    </cfRule>
  </conditionalFormatting>
  <conditionalFormatting sqref="C41">
    <cfRule type="cellIs" dxfId="1" priority="1" stopIfTrue="1" operator="lessThan">
      <formula>0</formula>
    </cfRule>
  </conditionalFormatting>
  <hyperlinks>
    <hyperlink ref="G4" location="Index!A1" display="Index" xr:uid="{E35E684F-91BE-4741-A649-9DD7F65B49D4}"/>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71E5-41B9-4FF9-8BB1-92B0A408736E}">
  <sheetPr>
    <tabColor theme="6"/>
  </sheetPr>
  <dimension ref="A1:I11"/>
  <sheetViews>
    <sheetView workbookViewId="0"/>
  </sheetViews>
  <sheetFormatPr defaultColWidth="8.7265625" defaultRowHeight="14.5"/>
  <cols>
    <col min="1" max="1" width="3.81640625" style="44" customWidth="1"/>
    <col min="2" max="2" width="40.81640625" style="44" customWidth="1"/>
    <col min="3" max="6" width="13.6328125" style="44" customWidth="1"/>
    <col min="7" max="7" width="14.7265625" style="44" bestFit="1" customWidth="1"/>
    <col min="8" max="16384" width="8.7265625" style="44"/>
  </cols>
  <sheetData>
    <row r="1" spans="1:9">
      <c r="A1" s="892" t="s">
        <v>1622</v>
      </c>
    </row>
    <row r="3" spans="1:9">
      <c r="C3" s="911">
        <v>1</v>
      </c>
      <c r="D3" s="911">
        <v>2</v>
      </c>
      <c r="E3" s="911">
        <v>3</v>
      </c>
      <c r="F3" s="911" t="s">
        <v>309</v>
      </c>
      <c r="G3" s="911" t="s">
        <v>79</v>
      </c>
    </row>
    <row r="4" spans="1:9">
      <c r="B4" s="737" t="s">
        <v>1536</v>
      </c>
      <c r="C4" s="911" t="s">
        <v>1623</v>
      </c>
      <c r="D4" s="911"/>
      <c r="E4" s="911"/>
      <c r="F4" s="911" t="s">
        <v>1624</v>
      </c>
      <c r="G4" s="911" t="s">
        <v>1632</v>
      </c>
      <c r="I4" s="651" t="s">
        <v>282</v>
      </c>
    </row>
    <row r="5" spans="1:9">
      <c r="A5" s="907">
        <v>1</v>
      </c>
      <c r="B5" s="902" t="s">
        <v>1625</v>
      </c>
      <c r="C5" s="978" t="s">
        <v>1662</v>
      </c>
      <c r="D5" s="978" t="s">
        <v>1663</v>
      </c>
      <c r="E5" s="978" t="s">
        <v>1664</v>
      </c>
      <c r="F5" s="978" t="s">
        <v>1665</v>
      </c>
      <c r="G5" s="977"/>
    </row>
    <row r="6" spans="1:9" ht="23">
      <c r="A6" s="907">
        <v>5</v>
      </c>
      <c r="B6" s="902" t="s">
        <v>1626</v>
      </c>
      <c r="C6" s="973">
        <v>179434.66886554999</v>
      </c>
      <c r="D6" s="973">
        <v>13334</v>
      </c>
      <c r="E6" s="973">
        <v>26815</v>
      </c>
      <c r="F6" s="973">
        <v>187387.01866268</v>
      </c>
      <c r="G6" s="973">
        <v>406970.68752823002</v>
      </c>
    </row>
    <row r="7" spans="1:9">
      <c r="A7" s="907">
        <v>6</v>
      </c>
      <c r="B7" s="904" t="s">
        <v>1627</v>
      </c>
      <c r="C7" s="973"/>
      <c r="D7" s="973"/>
      <c r="E7" s="973"/>
      <c r="F7" s="973">
        <v>55968.890666980005</v>
      </c>
      <c r="G7" s="973">
        <v>55968.890666980005</v>
      </c>
    </row>
    <row r="8" spans="1:9">
      <c r="A8" s="907">
        <v>7</v>
      </c>
      <c r="B8" s="904" t="s">
        <v>1628</v>
      </c>
      <c r="C8" s="973"/>
      <c r="D8" s="973"/>
      <c r="E8" s="973"/>
      <c r="F8" s="973">
        <v>68986.078141460006</v>
      </c>
      <c r="G8" s="973">
        <v>68986.078141460006</v>
      </c>
    </row>
    <row r="9" spans="1:9">
      <c r="A9" s="907">
        <v>8</v>
      </c>
      <c r="B9" s="904" t="s">
        <v>1629</v>
      </c>
      <c r="C9" s="973"/>
      <c r="D9" s="973"/>
      <c r="E9" s="973">
        <v>26815</v>
      </c>
      <c r="F9" s="973"/>
      <c r="G9" s="973">
        <v>26815</v>
      </c>
    </row>
    <row r="10" spans="1:9" ht="23">
      <c r="A10" s="907">
        <v>9</v>
      </c>
      <c r="B10" s="904" t="s">
        <v>1630</v>
      </c>
      <c r="C10" s="973"/>
      <c r="D10" s="973"/>
      <c r="E10" s="973"/>
      <c r="F10" s="973"/>
      <c r="G10" s="973"/>
    </row>
    <row r="11" spans="1:9">
      <c r="A11" s="907">
        <v>10</v>
      </c>
      <c r="B11" s="904" t="s">
        <v>1631</v>
      </c>
      <c r="C11" s="973">
        <v>179434.66886554999</v>
      </c>
      <c r="D11" s="973">
        <v>13334</v>
      </c>
      <c r="E11" s="973"/>
      <c r="F11" s="973"/>
      <c r="G11" s="973">
        <v>192768.66886554999</v>
      </c>
    </row>
  </sheetData>
  <conditionalFormatting sqref="C6:G11">
    <cfRule type="cellIs" dxfId="0" priority="1" stopIfTrue="1" operator="lessThan">
      <formula>0</formula>
    </cfRule>
  </conditionalFormatting>
  <hyperlinks>
    <hyperlink ref="I4" location="Index!A1" display="Index" xr:uid="{A202464E-FFB0-44E9-96AE-23EAEC156937}"/>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52BE-29A8-428D-BAFF-322E107C64A8}">
  <sheetPr>
    <tabColor theme="6"/>
  </sheetPr>
  <dimension ref="A1:F25"/>
  <sheetViews>
    <sheetView workbookViewId="0"/>
  </sheetViews>
  <sheetFormatPr defaultRowHeight="11.5"/>
  <cols>
    <col min="1" max="1" width="15.6328125" style="984" customWidth="1"/>
    <col min="2" max="2" width="88.6328125" style="984" customWidth="1"/>
    <col min="3" max="3" width="2.1796875" style="984" customWidth="1"/>
    <col min="4" max="4" width="26.6328125" style="984" customWidth="1"/>
    <col min="5" max="16384" width="8.7265625" style="984"/>
  </cols>
  <sheetData>
    <row r="1" spans="1:6" ht="13">
      <c r="A1" s="1133" t="s">
        <v>1984</v>
      </c>
      <c r="B1" s="982"/>
      <c r="C1" s="982"/>
      <c r="D1" s="983"/>
    </row>
    <row r="2" spans="1:6">
      <c r="A2" s="985"/>
      <c r="B2" s="982"/>
      <c r="C2" s="982"/>
      <c r="D2" s="983"/>
    </row>
    <row r="3" spans="1:6">
      <c r="A3" s="983"/>
      <c r="B3" s="982"/>
      <c r="C3" s="982"/>
      <c r="D3" s="986"/>
    </row>
    <row r="4" spans="1:6">
      <c r="A4" s="987"/>
      <c r="B4" s="987"/>
      <c r="C4" s="987"/>
      <c r="D4" s="987"/>
      <c r="F4" s="651" t="s">
        <v>282</v>
      </c>
    </row>
    <row r="5" spans="1:6">
      <c r="A5" s="987" t="s">
        <v>798</v>
      </c>
      <c r="B5" s="987" t="s">
        <v>1666</v>
      </c>
      <c r="C5" s="987"/>
      <c r="D5" s="987"/>
    </row>
    <row r="6" spans="1:6" ht="39.5" customHeight="1">
      <c r="A6" s="988" t="s">
        <v>947</v>
      </c>
      <c r="B6" s="989" t="s">
        <v>1667</v>
      </c>
      <c r="C6" s="989"/>
      <c r="D6" s="1307" t="s">
        <v>1668</v>
      </c>
    </row>
    <row r="7" spans="1:6" ht="46.5" customHeight="1">
      <c r="A7" s="988" t="s">
        <v>950</v>
      </c>
      <c r="B7" s="989" t="s">
        <v>1669</v>
      </c>
      <c r="C7" s="989"/>
      <c r="D7" s="1307"/>
    </row>
    <row r="8" spans="1:6" ht="36" customHeight="1">
      <c r="A8" s="988" t="s">
        <v>953</v>
      </c>
      <c r="B8" s="989" t="s">
        <v>1670</v>
      </c>
      <c r="C8" s="989"/>
      <c r="D8" s="1307"/>
    </row>
    <row r="9" spans="1:6" ht="34.5" customHeight="1">
      <c r="A9" s="988" t="s">
        <v>956</v>
      </c>
      <c r="B9" s="989" t="s">
        <v>1671</v>
      </c>
      <c r="C9" s="989"/>
      <c r="D9" s="1308"/>
    </row>
    <row r="10" spans="1:6">
      <c r="A10" s="987"/>
      <c r="B10" s="987" t="s">
        <v>1672</v>
      </c>
      <c r="C10" s="987"/>
      <c r="D10" s="987"/>
    </row>
    <row r="11" spans="1:6" ht="40.5" customHeight="1">
      <c r="A11" s="988" t="s">
        <v>958</v>
      </c>
      <c r="B11" s="989" t="s">
        <v>1673</v>
      </c>
      <c r="C11" s="989"/>
      <c r="D11" s="1307" t="s">
        <v>1668</v>
      </c>
    </row>
    <row r="12" spans="1:6" ht="30" customHeight="1">
      <c r="A12" s="988" t="s">
        <v>961</v>
      </c>
      <c r="B12" s="989" t="s">
        <v>1674</v>
      </c>
      <c r="C12" s="989"/>
      <c r="D12" s="1307"/>
    </row>
    <row r="13" spans="1:6" ht="46" customHeight="1">
      <c r="A13" s="988" t="s">
        <v>965</v>
      </c>
      <c r="B13" s="989" t="s">
        <v>1675</v>
      </c>
      <c r="C13" s="989"/>
      <c r="D13" s="1307"/>
    </row>
    <row r="14" spans="1:6" ht="23" customHeight="1">
      <c r="A14" s="988" t="s">
        <v>1419</v>
      </c>
      <c r="B14" s="989" t="s">
        <v>1676</v>
      </c>
      <c r="C14" s="989"/>
      <c r="D14" s="1308"/>
    </row>
    <row r="15" spans="1:6" ht="23">
      <c r="A15" s="988" t="s">
        <v>1421</v>
      </c>
      <c r="B15" s="989" t="s">
        <v>1677</v>
      </c>
      <c r="C15" s="989"/>
      <c r="D15" s="1078" t="s">
        <v>1939</v>
      </c>
    </row>
    <row r="16" spans="1:6">
      <c r="A16" s="987"/>
      <c r="B16" s="987" t="s">
        <v>1678</v>
      </c>
      <c r="C16" s="987"/>
      <c r="D16" s="987"/>
    </row>
    <row r="17" spans="1:4" ht="26" customHeight="1">
      <c r="A17" s="988" t="s">
        <v>1424</v>
      </c>
      <c r="B17" s="989" t="s">
        <v>1679</v>
      </c>
      <c r="C17" s="989"/>
      <c r="D17" s="1307" t="s">
        <v>1668</v>
      </c>
    </row>
    <row r="18" spans="1:4" ht="32" customHeight="1">
      <c r="A18" s="988" t="s">
        <v>1680</v>
      </c>
      <c r="B18" s="989" t="s">
        <v>1681</v>
      </c>
      <c r="C18" s="989"/>
      <c r="D18" s="1307"/>
    </row>
    <row r="19" spans="1:4" ht="28.5" customHeight="1">
      <c r="A19" s="988" t="s">
        <v>1682</v>
      </c>
      <c r="B19" s="989" t="s">
        <v>1683</v>
      </c>
      <c r="C19" s="989"/>
      <c r="D19" s="1307"/>
    </row>
    <row r="20" spans="1:4" ht="17.5" customHeight="1">
      <c r="A20" s="988" t="s">
        <v>1684</v>
      </c>
      <c r="B20" s="989" t="s">
        <v>1685</v>
      </c>
      <c r="C20" s="989"/>
      <c r="D20" s="1307"/>
    </row>
    <row r="21" spans="1:4" ht="17.5" customHeight="1">
      <c r="A21" s="988" t="s">
        <v>1686</v>
      </c>
      <c r="B21" s="989" t="s">
        <v>1687</v>
      </c>
      <c r="C21" s="989"/>
      <c r="D21" s="1307"/>
    </row>
    <row r="22" spans="1:4" ht="31.5" customHeight="1">
      <c r="A22" s="988" t="s">
        <v>1688</v>
      </c>
      <c r="B22" s="989" t="s">
        <v>1689</v>
      </c>
      <c r="C22" s="989"/>
      <c r="D22" s="1307"/>
    </row>
    <row r="23" spans="1:4" ht="18.5" customHeight="1">
      <c r="A23" s="988" t="s">
        <v>1690</v>
      </c>
      <c r="B23" s="989" t="s">
        <v>1691</v>
      </c>
      <c r="C23" s="989"/>
      <c r="D23" s="1307"/>
    </row>
    <row r="24" spans="1:4" ht="32" customHeight="1">
      <c r="A24" s="988" t="s">
        <v>1692</v>
      </c>
      <c r="B24" s="989" t="s">
        <v>1693</v>
      </c>
      <c r="C24" s="989"/>
      <c r="D24" s="1307"/>
    </row>
    <row r="25" spans="1:4" ht="33" customHeight="1">
      <c r="A25" s="988" t="s">
        <v>1694</v>
      </c>
      <c r="B25" s="989" t="s">
        <v>1695</v>
      </c>
      <c r="C25" s="989"/>
      <c r="D25" s="1308"/>
    </row>
  </sheetData>
  <mergeCells count="3">
    <mergeCell ref="D6:D9"/>
    <mergeCell ref="D11:D14"/>
    <mergeCell ref="D17:D25"/>
  </mergeCells>
  <hyperlinks>
    <hyperlink ref="F4" location="Index!A1" display="Index" xr:uid="{E7B9C549-BFC1-4FED-9C4C-9EDDF62687CD}"/>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425D4-5478-4569-A719-3B049E06D3EA}">
  <sheetPr>
    <tabColor theme="6"/>
  </sheetPr>
  <dimension ref="A1:F25"/>
  <sheetViews>
    <sheetView workbookViewId="0"/>
  </sheetViews>
  <sheetFormatPr defaultRowHeight="14"/>
  <cols>
    <col min="1" max="1" width="15.6328125" style="991" customWidth="1"/>
    <col min="2" max="2" width="88.6328125" style="991" customWidth="1"/>
    <col min="3" max="3" width="2.1796875" style="991" customWidth="1"/>
    <col min="4" max="4" width="26.6328125" style="991" customWidth="1"/>
    <col min="5" max="16384" width="8.7265625" style="991"/>
  </cols>
  <sheetData>
    <row r="1" spans="1:6">
      <c r="A1" s="1133" t="s">
        <v>1696</v>
      </c>
      <c r="B1" s="990"/>
      <c r="C1" s="990"/>
    </row>
    <row r="2" spans="1:6">
      <c r="A2" s="992"/>
      <c r="B2" s="990"/>
      <c r="C2" s="990"/>
    </row>
    <row r="3" spans="1:6">
      <c r="A3" s="990"/>
      <c r="B3" s="990"/>
      <c r="C3" s="993"/>
    </row>
    <row r="4" spans="1:6">
      <c r="A4" s="987"/>
      <c r="B4" s="987"/>
      <c r="C4" s="987"/>
      <c r="D4" s="987"/>
      <c r="F4" s="651" t="s">
        <v>282</v>
      </c>
    </row>
    <row r="5" spans="1:6">
      <c r="A5" s="987" t="s">
        <v>798</v>
      </c>
      <c r="B5" s="987" t="s">
        <v>1666</v>
      </c>
      <c r="C5" s="987"/>
      <c r="D5" s="987"/>
    </row>
    <row r="6" spans="1:6" ht="23">
      <c r="A6" s="988" t="s">
        <v>947</v>
      </c>
      <c r="B6" s="989" t="s">
        <v>1697</v>
      </c>
      <c r="C6" s="989"/>
      <c r="D6" s="1307" t="s">
        <v>1668</v>
      </c>
    </row>
    <row r="7" spans="1:6" ht="34.5">
      <c r="A7" s="988" t="s">
        <v>950</v>
      </c>
      <c r="B7" s="989" t="s">
        <v>1698</v>
      </c>
      <c r="C7" s="989"/>
      <c r="D7" s="1307"/>
    </row>
    <row r="8" spans="1:6" ht="23">
      <c r="A8" s="988" t="s">
        <v>953</v>
      </c>
      <c r="B8" s="989" t="s">
        <v>1699</v>
      </c>
      <c r="C8" s="989"/>
      <c r="D8" s="1309"/>
    </row>
    <row r="9" spans="1:6">
      <c r="A9" s="987"/>
      <c r="B9" s="987" t="s">
        <v>1672</v>
      </c>
      <c r="C9" s="987"/>
      <c r="D9" s="987"/>
    </row>
    <row r="10" spans="1:6" ht="34.5">
      <c r="A10" s="988" t="s">
        <v>956</v>
      </c>
      <c r="B10" s="994" t="s">
        <v>1700</v>
      </c>
      <c r="C10" s="994"/>
      <c r="D10" s="1307" t="s">
        <v>1701</v>
      </c>
    </row>
    <row r="11" spans="1:6">
      <c r="A11" s="988" t="s">
        <v>1421</v>
      </c>
      <c r="B11" s="995" t="s">
        <v>1702</v>
      </c>
      <c r="C11" s="994"/>
      <c r="D11" s="1307"/>
    </row>
    <row r="12" spans="1:6">
      <c r="A12" s="988" t="s">
        <v>1703</v>
      </c>
      <c r="B12" s="995" t="s">
        <v>1704</v>
      </c>
      <c r="C12" s="994"/>
      <c r="D12" s="1307"/>
    </row>
    <row r="13" spans="1:6">
      <c r="A13" s="988" t="s">
        <v>1705</v>
      </c>
      <c r="B13" s="995" t="s">
        <v>1706</v>
      </c>
      <c r="C13" s="994"/>
      <c r="D13" s="1307"/>
    </row>
    <row r="14" spans="1:6">
      <c r="A14" s="988" t="s">
        <v>1707</v>
      </c>
      <c r="B14" s="996" t="s">
        <v>1708</v>
      </c>
      <c r="C14" s="989"/>
      <c r="D14" s="1307"/>
    </row>
    <row r="15" spans="1:6" ht="34.5">
      <c r="A15" s="988" t="s">
        <v>958</v>
      </c>
      <c r="B15" s="989" t="s">
        <v>1709</v>
      </c>
      <c r="C15" s="989"/>
      <c r="D15" s="1307"/>
    </row>
    <row r="16" spans="1:6" ht="23" customHeight="1">
      <c r="A16" s="988" t="s">
        <v>961</v>
      </c>
      <c r="B16" s="989" t="s">
        <v>1710</v>
      </c>
      <c r="C16" s="989"/>
      <c r="D16" s="1309"/>
    </row>
    <row r="17" spans="1:4" ht="23">
      <c r="A17" s="988" t="s">
        <v>965</v>
      </c>
      <c r="B17" s="989" t="s">
        <v>1711</v>
      </c>
      <c r="C17" s="989"/>
      <c r="D17" s="988" t="s">
        <v>1412</v>
      </c>
    </row>
    <row r="18" spans="1:4">
      <c r="A18" s="987"/>
      <c r="B18" s="987" t="s">
        <v>1678</v>
      </c>
      <c r="C18" s="987"/>
      <c r="D18" s="987"/>
    </row>
    <row r="19" spans="1:4" ht="23" customHeight="1">
      <c r="A19" s="988" t="s">
        <v>1419</v>
      </c>
      <c r="B19" s="989" t="s">
        <v>1712</v>
      </c>
      <c r="C19" s="989"/>
      <c r="D19" s="1307" t="s">
        <v>1701</v>
      </c>
    </row>
    <row r="20" spans="1:4" ht="23">
      <c r="A20" s="988" t="s">
        <v>1421</v>
      </c>
      <c r="B20" s="989" t="s">
        <v>1713</v>
      </c>
      <c r="C20" s="989"/>
      <c r="D20" s="1307"/>
    </row>
    <row r="21" spans="1:4" ht="23" customHeight="1">
      <c r="A21" s="988" t="s">
        <v>1424</v>
      </c>
      <c r="B21" s="989" t="s">
        <v>1714</v>
      </c>
      <c r="C21" s="989"/>
      <c r="D21" s="1307"/>
    </row>
    <row r="22" spans="1:4" ht="23" customHeight="1">
      <c r="A22" s="988" t="s">
        <v>1680</v>
      </c>
      <c r="B22" s="989" t="s">
        <v>1715</v>
      </c>
      <c r="C22" s="989"/>
      <c r="D22" s="1307"/>
    </row>
    <row r="23" spans="1:4" ht="23">
      <c r="A23" s="988" t="s">
        <v>1682</v>
      </c>
      <c r="B23" s="989" t="s">
        <v>1716</v>
      </c>
      <c r="C23" s="989"/>
      <c r="D23" s="1307"/>
    </row>
    <row r="24" spans="1:4" ht="23">
      <c r="A24" s="988" t="s">
        <v>1684</v>
      </c>
      <c r="B24" s="989" t="s">
        <v>1695</v>
      </c>
      <c r="C24" s="989"/>
      <c r="D24" s="1309"/>
    </row>
    <row r="25" spans="1:4">
      <c r="A25" s="997"/>
      <c r="B25" s="990"/>
      <c r="C25" s="990"/>
    </row>
  </sheetData>
  <mergeCells count="3">
    <mergeCell ref="D6:D8"/>
    <mergeCell ref="D10:D16"/>
    <mergeCell ref="D19:D24"/>
  </mergeCells>
  <hyperlinks>
    <hyperlink ref="F4" location="Index!A1" display="Index" xr:uid="{C85A2B7E-3EA6-43D0-B1D2-40EA947A7ACC}"/>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D428-32E6-472D-B15C-1B900B75672B}">
  <sheetPr>
    <tabColor theme="6"/>
  </sheetPr>
  <dimension ref="A1:F22"/>
  <sheetViews>
    <sheetView workbookViewId="0"/>
  </sheetViews>
  <sheetFormatPr defaultRowHeight="11.5"/>
  <cols>
    <col min="1" max="1" width="15.6328125" style="984" customWidth="1"/>
    <col min="2" max="2" width="88.6328125" style="984" customWidth="1"/>
    <col min="3" max="3" width="2.1796875" style="984" customWidth="1"/>
    <col min="4" max="4" width="26.6328125" style="984" customWidth="1"/>
    <col min="5" max="16384" width="8.7265625" style="984"/>
  </cols>
  <sheetData>
    <row r="1" spans="1:6" ht="13">
      <c r="A1" s="1133" t="s">
        <v>1985</v>
      </c>
      <c r="B1" s="983"/>
      <c r="C1" s="983"/>
    </row>
    <row r="2" spans="1:6">
      <c r="A2" s="998"/>
      <c r="B2" s="983"/>
      <c r="C2" s="983"/>
    </row>
    <row r="3" spans="1:6">
      <c r="A3" s="983"/>
      <c r="B3" s="983"/>
      <c r="C3" s="986"/>
    </row>
    <row r="4" spans="1:6">
      <c r="A4" s="987"/>
      <c r="B4" s="987"/>
      <c r="C4" s="987"/>
      <c r="D4" s="987"/>
      <c r="F4" s="651" t="s">
        <v>282</v>
      </c>
    </row>
    <row r="5" spans="1:6">
      <c r="A5" s="987" t="s">
        <v>798</v>
      </c>
      <c r="B5" s="987" t="s">
        <v>1672</v>
      </c>
      <c r="C5" s="987"/>
      <c r="D5" s="987"/>
    </row>
    <row r="6" spans="1:6" ht="34.5">
      <c r="A6" s="988" t="s">
        <v>947</v>
      </c>
      <c r="B6" s="989" t="s">
        <v>1717</v>
      </c>
      <c r="C6" s="989"/>
      <c r="D6" s="1307" t="s">
        <v>1668</v>
      </c>
    </row>
    <row r="7" spans="1:6" ht="23" customHeight="1">
      <c r="A7" s="988" t="s">
        <v>950</v>
      </c>
      <c r="B7" s="989" t="s">
        <v>1718</v>
      </c>
      <c r="C7" s="989"/>
      <c r="D7" s="1307"/>
    </row>
    <row r="8" spans="1:6" ht="11.5" customHeight="1">
      <c r="A8" s="999" t="s">
        <v>953</v>
      </c>
      <c r="B8" s="994" t="s">
        <v>1719</v>
      </c>
      <c r="C8" s="994"/>
      <c r="D8" s="1307"/>
    </row>
    <row r="9" spans="1:6">
      <c r="A9" s="999" t="s">
        <v>1421</v>
      </c>
      <c r="B9" s="995" t="s">
        <v>1720</v>
      </c>
      <c r="C9" s="994"/>
      <c r="D9" s="1307"/>
    </row>
    <row r="10" spans="1:6">
      <c r="A10" s="999" t="s">
        <v>1703</v>
      </c>
      <c r="B10" s="995" t="s">
        <v>1721</v>
      </c>
      <c r="C10" s="994"/>
      <c r="D10" s="1307"/>
    </row>
    <row r="11" spans="1:6">
      <c r="A11" s="999" t="s">
        <v>1705</v>
      </c>
      <c r="B11" s="995" t="s">
        <v>1722</v>
      </c>
      <c r="C11" s="994"/>
      <c r="D11" s="1307"/>
    </row>
    <row r="12" spans="1:6">
      <c r="A12" s="999" t="s">
        <v>1707</v>
      </c>
      <c r="B12" s="995" t="s">
        <v>1723</v>
      </c>
      <c r="C12" s="994"/>
      <c r="D12" s="1307"/>
    </row>
    <row r="13" spans="1:6">
      <c r="A13" s="999" t="s">
        <v>1724</v>
      </c>
      <c r="B13" s="995" t="s">
        <v>1725</v>
      </c>
      <c r="C13" s="994"/>
      <c r="D13" s="1307"/>
    </row>
    <row r="14" spans="1:6">
      <c r="A14" s="988" t="s">
        <v>1726</v>
      </c>
      <c r="B14" s="996" t="s">
        <v>1727</v>
      </c>
      <c r="C14" s="989"/>
      <c r="D14" s="1309"/>
    </row>
    <row r="15" spans="1:6">
      <c r="A15" s="987"/>
      <c r="B15" s="987" t="s">
        <v>1678</v>
      </c>
      <c r="C15" s="987"/>
      <c r="D15" s="987"/>
    </row>
    <row r="16" spans="1:6" ht="23">
      <c r="A16" s="999" t="s">
        <v>956</v>
      </c>
      <c r="B16" s="994" t="s">
        <v>1728</v>
      </c>
      <c r="C16" s="994"/>
      <c r="D16" s="1307" t="s">
        <v>1668</v>
      </c>
    </row>
    <row r="17" spans="1:4">
      <c r="A17" s="999" t="s">
        <v>1421</v>
      </c>
      <c r="B17" s="995" t="s">
        <v>1720</v>
      </c>
      <c r="C17" s="994"/>
      <c r="D17" s="1307"/>
    </row>
    <row r="18" spans="1:4">
      <c r="A18" s="999" t="s">
        <v>1703</v>
      </c>
      <c r="B18" s="995" t="s">
        <v>1721</v>
      </c>
      <c r="C18" s="994"/>
      <c r="D18" s="1307"/>
    </row>
    <row r="19" spans="1:4">
      <c r="A19" s="999" t="s">
        <v>1705</v>
      </c>
      <c r="B19" s="995" t="s">
        <v>1722</v>
      </c>
      <c r="C19" s="994"/>
      <c r="D19" s="1307"/>
    </row>
    <row r="20" spans="1:4">
      <c r="A20" s="999" t="s">
        <v>1707</v>
      </c>
      <c r="B20" s="995" t="s">
        <v>1723</v>
      </c>
      <c r="C20" s="994"/>
      <c r="D20" s="1307"/>
    </row>
    <row r="21" spans="1:4">
      <c r="A21" s="999" t="s">
        <v>1724</v>
      </c>
      <c r="B21" s="995" t="s">
        <v>1725</v>
      </c>
      <c r="C21" s="994"/>
      <c r="D21" s="1307"/>
    </row>
    <row r="22" spans="1:4">
      <c r="A22" s="988" t="s">
        <v>1726</v>
      </c>
      <c r="B22" s="996" t="s">
        <v>1727</v>
      </c>
      <c r="C22" s="989"/>
      <c r="D22" s="1309"/>
    </row>
  </sheetData>
  <mergeCells count="2">
    <mergeCell ref="D16:D22"/>
    <mergeCell ref="D6:D14"/>
  </mergeCells>
  <hyperlinks>
    <hyperlink ref="F4" location="Index!A1" display="Index" xr:uid="{2E20C551-6563-45CF-BFC0-E3B97D136477}"/>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BEFB-1EDB-4D66-80DB-A703B75F0054}">
  <sheetPr>
    <tabColor theme="6"/>
  </sheetPr>
  <dimension ref="A1:T64"/>
  <sheetViews>
    <sheetView zoomScaleNormal="100" workbookViewId="0"/>
  </sheetViews>
  <sheetFormatPr defaultColWidth="8.81640625" defaultRowHeight="11.5"/>
  <cols>
    <col min="1" max="1" width="3.1796875" style="982" customWidth="1"/>
    <col min="2" max="2" width="72.54296875" style="982" customWidth="1"/>
    <col min="3" max="3" width="14.36328125" style="982" customWidth="1"/>
    <col min="4" max="4" width="27" style="982" bestFit="1" customWidth="1"/>
    <col min="5" max="9" width="21.54296875" style="982" customWidth="1"/>
    <col min="10" max="10" width="19.6328125" style="982" bestFit="1" customWidth="1"/>
    <col min="11" max="12" width="21.54296875" style="982" customWidth="1"/>
    <col min="13" max="13" width="23.54296875" style="982" customWidth="1"/>
    <col min="14" max="17" width="21" style="982" customWidth="1"/>
    <col min="18" max="18" width="17.26953125" style="982" bestFit="1" customWidth="1"/>
    <col min="19" max="16384" width="8.81640625" style="982"/>
  </cols>
  <sheetData>
    <row r="1" spans="1:20" ht="13">
      <c r="A1" s="1134" t="s">
        <v>1986</v>
      </c>
    </row>
    <row r="3" spans="1:20">
      <c r="B3" s="1001"/>
      <c r="C3" s="986" t="s">
        <v>44</v>
      </c>
      <c r="D3" s="986" t="s">
        <v>45</v>
      </c>
      <c r="E3" s="986" t="s">
        <v>46</v>
      </c>
      <c r="F3" s="986" t="s">
        <v>84</v>
      </c>
      <c r="G3" s="986" t="s">
        <v>85</v>
      </c>
      <c r="H3" s="986" t="s">
        <v>294</v>
      </c>
      <c r="I3" s="986" t="s">
        <v>260</v>
      </c>
      <c r="J3" s="986" t="s">
        <v>290</v>
      </c>
      <c r="K3" s="986" t="s">
        <v>297</v>
      </c>
      <c r="L3" s="986" t="s">
        <v>298</v>
      </c>
      <c r="M3" s="986" t="s">
        <v>299</v>
      </c>
      <c r="N3" s="986" t="s">
        <v>300</v>
      </c>
      <c r="O3" s="986" t="s">
        <v>302</v>
      </c>
      <c r="P3" s="986" t="s">
        <v>309</v>
      </c>
      <c r="Q3" s="986" t="s">
        <v>310</v>
      </c>
      <c r="R3" s="986" t="s">
        <v>396</v>
      </c>
    </row>
    <row r="4" spans="1:20" ht="23" customHeight="1">
      <c r="B4" s="1001"/>
      <c r="C4" s="1310" t="s">
        <v>1976</v>
      </c>
      <c r="D4" s="1310"/>
      <c r="E4" s="1310"/>
      <c r="F4" s="1310"/>
      <c r="G4" s="1310"/>
      <c r="H4" s="1311" t="s">
        <v>1978</v>
      </c>
      <c r="I4" s="1311"/>
      <c r="J4" s="1311"/>
      <c r="K4" s="1311" t="s">
        <v>1729</v>
      </c>
      <c r="L4" s="1311"/>
      <c r="M4" s="1311"/>
      <c r="N4" s="1002"/>
      <c r="O4" s="1002"/>
      <c r="P4" s="1002"/>
      <c r="Q4" s="1002"/>
      <c r="R4" s="1002"/>
      <c r="T4" s="651" t="s">
        <v>282</v>
      </c>
    </row>
    <row r="5" spans="1:20" ht="92">
      <c r="B5" s="1003"/>
      <c r="C5" s="1002"/>
      <c r="D5" s="1002" t="s">
        <v>1730</v>
      </c>
      <c r="E5" s="1002" t="s">
        <v>1731</v>
      </c>
      <c r="F5" s="1002" t="s">
        <v>1732</v>
      </c>
      <c r="G5" s="1002" t="s">
        <v>1733</v>
      </c>
      <c r="H5" s="1002"/>
      <c r="I5" s="1002" t="s">
        <v>1734</v>
      </c>
      <c r="J5" s="1002" t="s">
        <v>1733</v>
      </c>
      <c r="K5" s="1002"/>
      <c r="L5" s="1002" t="s">
        <v>1735</v>
      </c>
      <c r="M5" s="1002" t="s">
        <v>1736</v>
      </c>
      <c r="N5" s="1002" t="s">
        <v>1737</v>
      </c>
      <c r="O5" s="1002" t="s">
        <v>1738</v>
      </c>
      <c r="P5" s="1002" t="s">
        <v>1739</v>
      </c>
      <c r="Q5" s="1002" t="s">
        <v>1740</v>
      </c>
      <c r="R5" s="1002" t="s">
        <v>1741</v>
      </c>
    </row>
    <row r="6" spans="1:20">
      <c r="A6" s="1004">
        <v>1</v>
      </c>
      <c r="B6" s="989" t="s">
        <v>1742</v>
      </c>
      <c r="C6" s="989"/>
      <c r="D6" s="989"/>
      <c r="E6" s="989"/>
      <c r="F6" s="989"/>
      <c r="G6" s="1005"/>
      <c r="H6" s="989"/>
      <c r="I6" s="989"/>
      <c r="J6" s="1005"/>
      <c r="K6" s="989"/>
      <c r="L6" s="989"/>
      <c r="M6" s="1005"/>
      <c r="N6" s="989"/>
      <c r="O6" s="989"/>
      <c r="P6" s="989"/>
      <c r="Q6" s="989"/>
      <c r="R6" s="989"/>
    </row>
    <row r="7" spans="1:20">
      <c r="A7" s="1004">
        <v>2</v>
      </c>
      <c r="B7" s="996" t="s">
        <v>1743</v>
      </c>
      <c r="C7" s="1121">
        <v>47463</v>
      </c>
      <c r="D7" s="1121"/>
      <c r="E7" s="1121"/>
      <c r="F7" s="1121">
        <v>6563</v>
      </c>
      <c r="G7" s="1128">
        <v>1183</v>
      </c>
      <c r="H7" s="1121">
        <v>-791</v>
      </c>
      <c r="I7" s="1121">
        <v>-49</v>
      </c>
      <c r="J7" s="1128">
        <v>-703</v>
      </c>
      <c r="K7" s="1121"/>
      <c r="L7" s="1121"/>
      <c r="M7" s="1122"/>
      <c r="N7" s="1121">
        <v>35462</v>
      </c>
      <c r="O7" s="1121">
        <v>1183</v>
      </c>
      <c r="P7" s="1121">
        <v>4408</v>
      </c>
      <c r="Q7" s="1121">
        <v>6411</v>
      </c>
      <c r="R7" s="1123">
        <v>6.61</v>
      </c>
    </row>
    <row r="8" spans="1:20">
      <c r="A8" s="1004">
        <v>3</v>
      </c>
      <c r="B8" s="996" t="s">
        <v>1744</v>
      </c>
      <c r="C8" s="1121">
        <v>181</v>
      </c>
      <c r="D8" s="1121"/>
      <c r="E8" s="1121"/>
      <c r="F8" s="1121">
        <v>0</v>
      </c>
      <c r="G8" s="1129">
        <v>4</v>
      </c>
      <c r="H8" s="1121">
        <v>-1</v>
      </c>
      <c r="I8" s="1121">
        <v>0</v>
      </c>
      <c r="J8" s="1129">
        <v>-1</v>
      </c>
      <c r="K8" s="1121"/>
      <c r="L8" s="1121"/>
      <c r="M8" s="1122"/>
      <c r="N8" s="1121">
        <v>31</v>
      </c>
      <c r="O8" s="1121">
        <v>60</v>
      </c>
      <c r="P8" s="1121">
        <v>0</v>
      </c>
      <c r="Q8" s="1121">
        <v>89</v>
      </c>
      <c r="R8" s="1123">
        <v>15.29</v>
      </c>
    </row>
    <row r="9" spans="1:20">
      <c r="A9" s="1004">
        <v>4</v>
      </c>
      <c r="B9" s="1006" t="s">
        <v>1745</v>
      </c>
      <c r="C9" s="1121">
        <v>0</v>
      </c>
      <c r="D9" s="1121"/>
      <c r="E9" s="1121"/>
      <c r="F9" s="1121">
        <v>0</v>
      </c>
      <c r="G9" s="1129">
        <v>0</v>
      </c>
      <c r="H9" s="1121">
        <v>0</v>
      </c>
      <c r="I9" s="1121">
        <v>0</v>
      </c>
      <c r="J9" s="1129">
        <v>0</v>
      </c>
      <c r="K9" s="1121"/>
      <c r="L9" s="1121"/>
      <c r="M9" s="1122"/>
      <c r="N9" s="1121">
        <v>0</v>
      </c>
      <c r="O9" s="1121">
        <v>0</v>
      </c>
      <c r="P9" s="1121">
        <v>0</v>
      </c>
      <c r="Q9" s="1121">
        <v>0</v>
      </c>
      <c r="R9" s="1123">
        <v>0</v>
      </c>
    </row>
    <row r="10" spans="1:20">
      <c r="A10" s="1004">
        <v>5</v>
      </c>
      <c r="B10" s="1006" t="s">
        <v>1746</v>
      </c>
      <c r="C10" s="1121">
        <v>89</v>
      </c>
      <c r="D10" s="1121"/>
      <c r="E10" s="1121"/>
      <c r="F10" s="1121">
        <v>0</v>
      </c>
      <c r="G10" s="1129">
        <v>0</v>
      </c>
      <c r="H10" s="1121">
        <v>0</v>
      </c>
      <c r="I10" s="1121">
        <v>0</v>
      </c>
      <c r="J10" s="1129">
        <v>0</v>
      </c>
      <c r="K10" s="1121"/>
      <c r="L10" s="1121"/>
      <c r="M10" s="1122"/>
      <c r="N10" s="1121">
        <v>0</v>
      </c>
      <c r="O10" s="1121">
        <v>0</v>
      </c>
      <c r="P10" s="1121">
        <v>0</v>
      </c>
      <c r="Q10" s="1121">
        <v>89</v>
      </c>
      <c r="R10" s="1123">
        <v>25</v>
      </c>
    </row>
    <row r="11" spans="1:20">
      <c r="A11" s="1004">
        <v>6</v>
      </c>
      <c r="B11" s="1006" t="s">
        <v>1747</v>
      </c>
      <c r="C11" s="1121">
        <v>0</v>
      </c>
      <c r="D11" s="1121"/>
      <c r="E11" s="1121"/>
      <c r="F11" s="1121">
        <v>0</v>
      </c>
      <c r="G11" s="1129">
        <v>0</v>
      </c>
      <c r="H11" s="1121">
        <v>0</v>
      </c>
      <c r="I11" s="1121">
        <v>0</v>
      </c>
      <c r="J11" s="1129">
        <v>0</v>
      </c>
      <c r="K11" s="1121"/>
      <c r="L11" s="1121"/>
      <c r="M11" s="1122"/>
      <c r="N11" s="1121">
        <v>0</v>
      </c>
      <c r="O11" s="1121">
        <v>0</v>
      </c>
      <c r="P11" s="1121">
        <v>0</v>
      </c>
      <c r="Q11" s="1121">
        <v>0</v>
      </c>
      <c r="R11" s="1123">
        <v>0</v>
      </c>
    </row>
    <row r="12" spans="1:20">
      <c r="A12" s="1004">
        <v>7</v>
      </c>
      <c r="B12" s="1006" t="s">
        <v>1748</v>
      </c>
      <c r="C12" s="1121">
        <v>91</v>
      </c>
      <c r="D12" s="1121"/>
      <c r="E12" s="1121"/>
      <c r="F12" s="1121">
        <v>0</v>
      </c>
      <c r="G12" s="1129">
        <v>4</v>
      </c>
      <c r="H12" s="1121">
        <v>-1</v>
      </c>
      <c r="I12" s="1121">
        <v>0</v>
      </c>
      <c r="J12" s="1129">
        <v>-1</v>
      </c>
      <c r="K12" s="1121"/>
      <c r="L12" s="1121"/>
      <c r="M12" s="1122"/>
      <c r="N12" s="1121">
        <v>31</v>
      </c>
      <c r="O12" s="1121">
        <v>60</v>
      </c>
      <c r="P12" s="1121">
        <v>0</v>
      </c>
      <c r="Q12" s="1121">
        <v>0</v>
      </c>
      <c r="R12" s="1123">
        <v>5.79</v>
      </c>
    </row>
    <row r="13" spans="1:20">
      <c r="A13" s="1004">
        <v>8</v>
      </c>
      <c r="B13" s="1006" t="s">
        <v>1749</v>
      </c>
      <c r="C13" s="1121">
        <v>0</v>
      </c>
      <c r="D13" s="1121"/>
      <c r="E13" s="1121"/>
      <c r="F13" s="1121">
        <v>0</v>
      </c>
      <c r="G13" s="1129">
        <v>0</v>
      </c>
      <c r="H13" s="1121">
        <v>0</v>
      </c>
      <c r="I13" s="1121">
        <v>0</v>
      </c>
      <c r="J13" s="1129">
        <v>0</v>
      </c>
      <c r="K13" s="1121"/>
      <c r="L13" s="1121"/>
      <c r="M13" s="1122"/>
      <c r="N13" s="1121">
        <v>0</v>
      </c>
      <c r="O13" s="1121">
        <v>0</v>
      </c>
      <c r="P13" s="1121">
        <v>0</v>
      </c>
      <c r="Q13" s="1121">
        <v>0</v>
      </c>
      <c r="R13" s="1123">
        <v>0</v>
      </c>
    </row>
    <row r="14" spans="1:20">
      <c r="A14" s="1004">
        <v>9</v>
      </c>
      <c r="B14" s="996" t="s">
        <v>1750</v>
      </c>
      <c r="C14" s="1121">
        <v>94660</v>
      </c>
      <c r="D14" s="1121"/>
      <c r="E14" s="1121"/>
      <c r="F14" s="1121">
        <v>5379</v>
      </c>
      <c r="G14" s="1129">
        <v>898</v>
      </c>
      <c r="H14" s="1121">
        <v>-396</v>
      </c>
      <c r="I14" s="1121">
        <v>-108</v>
      </c>
      <c r="J14" s="1129">
        <v>-116</v>
      </c>
      <c r="K14" s="1121"/>
      <c r="L14" s="1121"/>
      <c r="M14" s="1122"/>
      <c r="N14" s="1121">
        <v>74443</v>
      </c>
      <c r="O14" s="1121">
        <v>15534</v>
      </c>
      <c r="P14" s="1121">
        <v>1711</v>
      </c>
      <c r="Q14" s="1121">
        <v>2971</v>
      </c>
      <c r="R14" s="1123">
        <v>4.2699999999999996</v>
      </c>
    </row>
    <row r="15" spans="1:20">
      <c r="A15" s="1004">
        <v>10</v>
      </c>
      <c r="B15" s="1006" t="s">
        <v>1751</v>
      </c>
      <c r="C15" s="1121">
        <v>57269</v>
      </c>
      <c r="D15" s="1121"/>
      <c r="E15" s="1121"/>
      <c r="F15" s="1121">
        <v>3861</v>
      </c>
      <c r="G15" s="1129">
        <v>841</v>
      </c>
      <c r="H15" s="1121">
        <v>-245</v>
      </c>
      <c r="I15" s="1121">
        <v>-26</v>
      </c>
      <c r="J15" s="1129">
        <v>-107</v>
      </c>
      <c r="K15" s="1121"/>
      <c r="L15" s="1121"/>
      <c r="M15" s="1122"/>
      <c r="N15" s="1121">
        <v>55501</v>
      </c>
      <c r="O15" s="1121">
        <v>403</v>
      </c>
      <c r="P15" s="1121">
        <v>736</v>
      </c>
      <c r="Q15" s="1121">
        <v>629</v>
      </c>
      <c r="R15" s="1123">
        <v>3.36</v>
      </c>
    </row>
    <row r="16" spans="1:20">
      <c r="A16" s="1004">
        <v>11</v>
      </c>
      <c r="B16" s="1006" t="s">
        <v>1752</v>
      </c>
      <c r="C16" s="1121">
        <v>465</v>
      </c>
      <c r="D16" s="1121"/>
      <c r="E16" s="1121"/>
      <c r="F16" s="1121">
        <v>3</v>
      </c>
      <c r="G16" s="1129">
        <v>0</v>
      </c>
      <c r="H16" s="1121">
        <v>-1</v>
      </c>
      <c r="I16" s="1121">
        <v>-1</v>
      </c>
      <c r="J16" s="1129">
        <v>0</v>
      </c>
      <c r="K16" s="1121"/>
      <c r="L16" s="1121"/>
      <c r="M16" s="1122"/>
      <c r="N16" s="1121">
        <v>55</v>
      </c>
      <c r="O16" s="1121">
        <v>24</v>
      </c>
      <c r="P16" s="1121">
        <v>20</v>
      </c>
      <c r="Q16" s="1121">
        <v>367</v>
      </c>
      <c r="R16" s="1123">
        <v>20.16</v>
      </c>
    </row>
    <row r="17" spans="1:18">
      <c r="A17" s="1004">
        <v>12</v>
      </c>
      <c r="B17" s="1006" t="s">
        <v>1753</v>
      </c>
      <c r="C17" s="1121">
        <v>0</v>
      </c>
      <c r="D17" s="1121"/>
      <c r="E17" s="1121"/>
      <c r="F17" s="1121">
        <v>0</v>
      </c>
      <c r="G17" s="1129">
        <v>0</v>
      </c>
      <c r="H17" s="1121">
        <v>0</v>
      </c>
      <c r="I17" s="1121">
        <v>0</v>
      </c>
      <c r="J17" s="1129">
        <v>0</v>
      </c>
      <c r="K17" s="1121"/>
      <c r="L17" s="1121"/>
      <c r="M17" s="1122"/>
      <c r="N17" s="1121">
        <v>0</v>
      </c>
      <c r="O17" s="1121">
        <v>0</v>
      </c>
      <c r="P17" s="1121">
        <v>0</v>
      </c>
      <c r="Q17" s="1121">
        <v>0</v>
      </c>
      <c r="R17" s="1123">
        <v>0</v>
      </c>
    </row>
    <row r="18" spans="1:18">
      <c r="A18" s="1004">
        <v>13</v>
      </c>
      <c r="B18" s="1006" t="s">
        <v>1754</v>
      </c>
      <c r="C18" s="1121">
        <v>11059</v>
      </c>
      <c r="D18" s="1121"/>
      <c r="E18" s="1121"/>
      <c r="F18" s="1121">
        <v>5</v>
      </c>
      <c r="G18" s="1129">
        <v>0</v>
      </c>
      <c r="H18" s="1121">
        <v>-1</v>
      </c>
      <c r="I18" s="1121">
        <v>0</v>
      </c>
      <c r="J18" s="1129">
        <v>0</v>
      </c>
      <c r="K18" s="1121"/>
      <c r="L18" s="1121"/>
      <c r="M18" s="1122"/>
      <c r="N18" s="1121">
        <v>11054</v>
      </c>
      <c r="O18" s="1121">
        <v>5</v>
      </c>
      <c r="P18" s="1121">
        <v>0</v>
      </c>
      <c r="Q18" s="1121">
        <v>0</v>
      </c>
      <c r="R18" s="1123">
        <v>1.18</v>
      </c>
    </row>
    <row r="19" spans="1:18">
      <c r="A19" s="1004">
        <v>14</v>
      </c>
      <c r="B19" s="1006" t="s">
        <v>1755</v>
      </c>
      <c r="C19" s="1121">
        <v>1</v>
      </c>
      <c r="D19" s="1121"/>
      <c r="E19" s="1121"/>
      <c r="F19" s="1121">
        <v>0</v>
      </c>
      <c r="G19" s="1129">
        <v>0</v>
      </c>
      <c r="H19" s="1121">
        <v>0</v>
      </c>
      <c r="I19" s="1121">
        <v>0</v>
      </c>
      <c r="J19" s="1129">
        <v>0</v>
      </c>
      <c r="K19" s="1121"/>
      <c r="L19" s="1121"/>
      <c r="M19" s="1122"/>
      <c r="N19" s="1121">
        <v>1</v>
      </c>
      <c r="O19" s="1121">
        <v>0</v>
      </c>
      <c r="P19" s="1121">
        <v>0</v>
      </c>
      <c r="Q19" s="1121">
        <v>0</v>
      </c>
      <c r="R19" s="1123">
        <v>1.17</v>
      </c>
    </row>
    <row r="20" spans="1:18">
      <c r="A20" s="1004">
        <v>15</v>
      </c>
      <c r="B20" s="1006" t="s">
        <v>1756</v>
      </c>
      <c r="C20" s="1121">
        <v>21</v>
      </c>
      <c r="D20" s="1121"/>
      <c r="E20" s="1121"/>
      <c r="F20" s="1121">
        <v>16</v>
      </c>
      <c r="G20" s="1129">
        <v>0</v>
      </c>
      <c r="H20" s="1121">
        <v>-1</v>
      </c>
      <c r="I20" s="1121">
        <v>-1</v>
      </c>
      <c r="J20" s="1129">
        <v>0</v>
      </c>
      <c r="K20" s="1121"/>
      <c r="L20" s="1121"/>
      <c r="M20" s="1122"/>
      <c r="N20" s="1121">
        <v>5</v>
      </c>
      <c r="O20" s="1121">
        <v>0</v>
      </c>
      <c r="P20" s="1121">
        <v>0</v>
      </c>
      <c r="Q20" s="1121">
        <v>16</v>
      </c>
      <c r="R20" s="1123">
        <v>19.68</v>
      </c>
    </row>
    <row r="21" spans="1:18" ht="23">
      <c r="A21" s="1004">
        <v>16</v>
      </c>
      <c r="B21" s="1006" t="s">
        <v>1757</v>
      </c>
      <c r="C21" s="1121">
        <v>443</v>
      </c>
      <c r="D21" s="1121"/>
      <c r="E21" s="1121"/>
      <c r="F21" s="1121">
        <v>96</v>
      </c>
      <c r="G21" s="1129">
        <v>4</v>
      </c>
      <c r="H21" s="1121">
        <v>-4</v>
      </c>
      <c r="I21" s="1121">
        <v>0</v>
      </c>
      <c r="J21" s="1129">
        <v>-4</v>
      </c>
      <c r="K21" s="1121"/>
      <c r="L21" s="1121"/>
      <c r="M21" s="1122"/>
      <c r="N21" s="1121">
        <v>23</v>
      </c>
      <c r="O21" s="1121">
        <v>50</v>
      </c>
      <c r="P21" s="1121">
        <v>46</v>
      </c>
      <c r="Q21" s="1121">
        <v>324</v>
      </c>
      <c r="R21" s="1123">
        <v>23.75</v>
      </c>
    </row>
    <row r="22" spans="1:18">
      <c r="A22" s="1004">
        <v>17</v>
      </c>
      <c r="B22" s="1006" t="s">
        <v>1758</v>
      </c>
      <c r="C22" s="1121">
        <v>683</v>
      </c>
      <c r="D22" s="1121"/>
      <c r="E22" s="1121"/>
      <c r="F22" s="1121">
        <v>8</v>
      </c>
      <c r="G22" s="1129">
        <v>0</v>
      </c>
      <c r="H22" s="1121">
        <v>-16</v>
      </c>
      <c r="I22" s="1121">
        <v>0</v>
      </c>
      <c r="J22" s="1129">
        <v>0</v>
      </c>
      <c r="K22" s="1121"/>
      <c r="L22" s="1121"/>
      <c r="M22" s="1122"/>
      <c r="N22" s="1121">
        <v>663</v>
      </c>
      <c r="O22" s="1121">
        <v>0</v>
      </c>
      <c r="P22" s="1121">
        <v>20</v>
      </c>
      <c r="Q22" s="1121">
        <v>0</v>
      </c>
      <c r="R22" s="1123">
        <v>4.2</v>
      </c>
    </row>
    <row r="23" spans="1:18">
      <c r="A23" s="1004">
        <v>18</v>
      </c>
      <c r="B23" s="1006" t="s">
        <v>1759</v>
      </c>
      <c r="C23" s="1121">
        <v>90</v>
      </c>
      <c r="D23" s="1121"/>
      <c r="E23" s="1121"/>
      <c r="F23" s="1121">
        <v>0</v>
      </c>
      <c r="G23" s="1129">
        <v>0</v>
      </c>
      <c r="H23" s="1121">
        <v>0</v>
      </c>
      <c r="I23" s="1121">
        <v>0</v>
      </c>
      <c r="J23" s="1129">
        <v>0</v>
      </c>
      <c r="K23" s="1121"/>
      <c r="L23" s="1121"/>
      <c r="M23" s="1122"/>
      <c r="N23" s="1121">
        <v>30</v>
      </c>
      <c r="O23" s="1121">
        <v>0</v>
      </c>
      <c r="P23" s="1121">
        <v>60</v>
      </c>
      <c r="Q23" s="1121">
        <v>0</v>
      </c>
      <c r="R23" s="1123">
        <v>12.07</v>
      </c>
    </row>
    <row r="24" spans="1:18">
      <c r="A24" s="1004">
        <v>19</v>
      </c>
      <c r="B24" s="1006" t="s">
        <v>1760</v>
      </c>
      <c r="C24" s="1121">
        <v>0</v>
      </c>
      <c r="D24" s="1121"/>
      <c r="E24" s="1121"/>
      <c r="F24" s="1121">
        <v>0</v>
      </c>
      <c r="G24" s="1129">
        <v>0</v>
      </c>
      <c r="H24" s="1121">
        <v>0</v>
      </c>
      <c r="I24" s="1121">
        <v>0</v>
      </c>
      <c r="J24" s="1129">
        <v>0</v>
      </c>
      <c r="K24" s="1121"/>
      <c r="L24" s="1121"/>
      <c r="M24" s="1122"/>
      <c r="N24" s="1121">
        <v>0</v>
      </c>
      <c r="O24" s="1121">
        <v>0</v>
      </c>
      <c r="P24" s="1121">
        <v>0</v>
      </c>
      <c r="Q24" s="1121">
        <v>0</v>
      </c>
      <c r="R24" s="1123">
        <v>0</v>
      </c>
    </row>
    <row r="25" spans="1:18">
      <c r="A25" s="1004">
        <v>20</v>
      </c>
      <c r="B25" s="1006" t="s">
        <v>1761</v>
      </c>
      <c r="C25" s="1121">
        <v>34</v>
      </c>
      <c r="D25" s="1121"/>
      <c r="E25" s="1121"/>
      <c r="F25" s="1121">
        <v>2</v>
      </c>
      <c r="G25" s="1129">
        <v>0</v>
      </c>
      <c r="H25" s="1121">
        <v>0</v>
      </c>
      <c r="I25" s="1121">
        <v>0</v>
      </c>
      <c r="J25" s="1129">
        <v>0</v>
      </c>
      <c r="K25" s="1121"/>
      <c r="L25" s="1121"/>
      <c r="M25" s="1122"/>
      <c r="N25" s="1121">
        <v>34</v>
      </c>
      <c r="O25" s="1121">
        <v>0</v>
      </c>
      <c r="P25" s="1121">
        <v>0</v>
      </c>
      <c r="Q25" s="1121">
        <v>0</v>
      </c>
      <c r="R25" s="1123">
        <v>2.77</v>
      </c>
    </row>
    <row r="26" spans="1:18">
      <c r="A26" s="1004">
        <v>21</v>
      </c>
      <c r="B26" s="1006" t="s">
        <v>1762</v>
      </c>
      <c r="C26" s="1121">
        <v>1014</v>
      </c>
      <c r="D26" s="1121"/>
      <c r="E26" s="1121"/>
      <c r="F26" s="1121">
        <v>0</v>
      </c>
      <c r="G26" s="1129">
        <v>0</v>
      </c>
      <c r="H26" s="1121">
        <v>-6</v>
      </c>
      <c r="I26" s="1121">
        <v>0</v>
      </c>
      <c r="J26" s="1129">
        <v>0</v>
      </c>
      <c r="K26" s="1121"/>
      <c r="L26" s="1121"/>
      <c r="M26" s="1122"/>
      <c r="N26" s="1121">
        <v>1014</v>
      </c>
      <c r="O26" s="1121">
        <v>0</v>
      </c>
      <c r="P26" s="1121">
        <v>0</v>
      </c>
      <c r="Q26" s="1121">
        <v>0</v>
      </c>
      <c r="R26" s="1123">
        <v>1.99</v>
      </c>
    </row>
    <row r="27" spans="1:18">
      <c r="A27" s="1004">
        <v>22</v>
      </c>
      <c r="B27" s="1006" t="s">
        <v>1763</v>
      </c>
      <c r="C27" s="1121">
        <v>1476</v>
      </c>
      <c r="D27" s="1121"/>
      <c r="E27" s="1121"/>
      <c r="F27" s="1121">
        <v>268</v>
      </c>
      <c r="G27" s="1129">
        <v>0</v>
      </c>
      <c r="H27" s="1121">
        <v>-13</v>
      </c>
      <c r="I27" s="1121">
        <v>-4</v>
      </c>
      <c r="J27" s="1129">
        <v>0</v>
      </c>
      <c r="K27" s="1121"/>
      <c r="L27" s="1121"/>
      <c r="M27" s="1122"/>
      <c r="N27" s="1121">
        <v>1079</v>
      </c>
      <c r="O27" s="1121">
        <v>0</v>
      </c>
      <c r="P27" s="1121">
        <v>397</v>
      </c>
      <c r="Q27" s="1121">
        <v>0</v>
      </c>
      <c r="R27" s="1123">
        <v>5.87</v>
      </c>
    </row>
    <row r="28" spans="1:18">
      <c r="A28" s="1004">
        <v>23</v>
      </c>
      <c r="B28" s="1006" t="s">
        <v>1764</v>
      </c>
      <c r="C28" s="1121">
        <v>3078</v>
      </c>
      <c r="D28" s="1121"/>
      <c r="E28" s="1121"/>
      <c r="F28" s="1121">
        <v>568</v>
      </c>
      <c r="G28" s="1129">
        <v>0</v>
      </c>
      <c r="H28" s="1121">
        <v>-77</v>
      </c>
      <c r="I28" s="1121">
        <v>-67</v>
      </c>
      <c r="J28" s="1129">
        <v>0</v>
      </c>
      <c r="K28" s="1121"/>
      <c r="L28" s="1121"/>
      <c r="M28" s="1122"/>
      <c r="N28" s="1121">
        <v>2371</v>
      </c>
      <c r="O28" s="1121">
        <v>376</v>
      </c>
      <c r="P28" s="1121">
        <v>0</v>
      </c>
      <c r="Q28" s="1121">
        <v>331</v>
      </c>
      <c r="R28" s="1123">
        <v>6.13</v>
      </c>
    </row>
    <row r="29" spans="1:18">
      <c r="A29" s="1004">
        <v>24</v>
      </c>
      <c r="B29" s="1006" t="s">
        <v>1765</v>
      </c>
      <c r="C29" s="1121">
        <v>15125</v>
      </c>
      <c r="D29" s="1121"/>
      <c r="E29" s="1121"/>
      <c r="F29" s="1121">
        <v>0</v>
      </c>
      <c r="G29" s="1129">
        <v>0</v>
      </c>
      <c r="H29" s="1121">
        <v>0</v>
      </c>
      <c r="I29" s="1121">
        <v>0</v>
      </c>
      <c r="J29" s="1129">
        <v>0</v>
      </c>
      <c r="K29" s="1121"/>
      <c r="L29" s="1121"/>
      <c r="M29" s="1122"/>
      <c r="N29" s="1121">
        <v>719</v>
      </c>
      <c r="O29" s="1121">
        <v>14406</v>
      </c>
      <c r="P29" s="1121">
        <v>0</v>
      </c>
      <c r="Q29" s="1121">
        <v>0</v>
      </c>
      <c r="R29" s="1123">
        <v>6.75</v>
      </c>
    </row>
    <row r="30" spans="1:18">
      <c r="A30" s="1004">
        <v>25</v>
      </c>
      <c r="B30" s="1006" t="s">
        <v>1766</v>
      </c>
      <c r="C30" s="1121">
        <v>726</v>
      </c>
      <c r="D30" s="1121"/>
      <c r="E30" s="1121"/>
      <c r="F30" s="1121">
        <v>3</v>
      </c>
      <c r="G30" s="1129">
        <v>4</v>
      </c>
      <c r="H30" s="1121">
        <v>-1</v>
      </c>
      <c r="I30" s="1121">
        <v>0</v>
      </c>
      <c r="J30" s="1129">
        <v>-1</v>
      </c>
      <c r="K30" s="1121"/>
      <c r="L30" s="1121"/>
      <c r="M30" s="1122"/>
      <c r="N30" s="1121">
        <v>93</v>
      </c>
      <c r="O30" s="1121">
        <v>117</v>
      </c>
      <c r="P30" s="1121">
        <v>309</v>
      </c>
      <c r="Q30" s="1121">
        <v>207</v>
      </c>
      <c r="R30" s="1123">
        <v>15.89</v>
      </c>
    </row>
    <row r="31" spans="1:18">
      <c r="A31" s="1004">
        <v>26</v>
      </c>
      <c r="B31" s="1006" t="s">
        <v>1767</v>
      </c>
      <c r="C31" s="1121">
        <v>186</v>
      </c>
      <c r="D31" s="1121"/>
      <c r="E31" s="1121"/>
      <c r="F31" s="1121">
        <v>0</v>
      </c>
      <c r="G31" s="1129">
        <v>0</v>
      </c>
      <c r="H31" s="1121">
        <v>0</v>
      </c>
      <c r="I31" s="1121">
        <v>0</v>
      </c>
      <c r="J31" s="1129">
        <v>0</v>
      </c>
      <c r="K31" s="1121"/>
      <c r="L31" s="1121"/>
      <c r="M31" s="1122"/>
      <c r="N31" s="1121">
        <v>186</v>
      </c>
      <c r="O31" s="1121">
        <v>0</v>
      </c>
      <c r="P31" s="1121">
        <v>0</v>
      </c>
      <c r="Q31" s="1121">
        <v>0</v>
      </c>
      <c r="R31" s="1123">
        <v>1.23</v>
      </c>
    </row>
    <row r="32" spans="1:18">
      <c r="A32" s="1004">
        <v>27</v>
      </c>
      <c r="B32" s="1006" t="s">
        <v>1768</v>
      </c>
      <c r="C32" s="1121">
        <v>552</v>
      </c>
      <c r="D32" s="1121"/>
      <c r="E32" s="1121"/>
      <c r="F32" s="1121">
        <v>176</v>
      </c>
      <c r="G32" s="1129">
        <v>0</v>
      </c>
      <c r="H32" s="1121">
        <v>-8</v>
      </c>
      <c r="I32" s="1121">
        <v>0</v>
      </c>
      <c r="J32" s="1129">
        <v>0</v>
      </c>
      <c r="K32" s="1121"/>
      <c r="L32" s="1121"/>
      <c r="M32" s="1122"/>
      <c r="N32" s="1121">
        <v>552</v>
      </c>
      <c r="O32" s="1121">
        <v>0</v>
      </c>
      <c r="P32" s="1121">
        <v>0</v>
      </c>
      <c r="Q32" s="1121">
        <v>0</v>
      </c>
      <c r="R32" s="1123">
        <v>1.31</v>
      </c>
    </row>
    <row r="33" spans="1:18">
      <c r="A33" s="1004">
        <v>28</v>
      </c>
      <c r="B33" s="1006" t="s">
        <v>1769</v>
      </c>
      <c r="C33" s="1121">
        <v>960</v>
      </c>
      <c r="D33" s="1121"/>
      <c r="E33" s="1121"/>
      <c r="F33" s="1121">
        <v>51</v>
      </c>
      <c r="G33" s="1129">
        <v>0</v>
      </c>
      <c r="H33" s="1121">
        <v>-9</v>
      </c>
      <c r="I33" s="1121">
        <v>-6</v>
      </c>
      <c r="J33" s="1129">
        <v>0</v>
      </c>
      <c r="K33" s="1121"/>
      <c r="L33" s="1121"/>
      <c r="M33" s="1122"/>
      <c r="N33" s="1121">
        <v>311</v>
      </c>
      <c r="O33" s="1121">
        <v>95</v>
      </c>
      <c r="P33" s="1121">
        <v>25</v>
      </c>
      <c r="Q33" s="1121">
        <v>528</v>
      </c>
      <c r="R33" s="1123">
        <v>13.83</v>
      </c>
    </row>
    <row r="34" spans="1:18">
      <c r="A34" s="1004">
        <v>29</v>
      </c>
      <c r="B34" s="1006" t="s">
        <v>1770</v>
      </c>
      <c r="C34" s="1121">
        <v>120</v>
      </c>
      <c r="D34" s="1121"/>
      <c r="E34" s="1121"/>
      <c r="F34" s="1121">
        <v>0</v>
      </c>
      <c r="G34" s="1129">
        <v>0</v>
      </c>
      <c r="H34" s="1121">
        <v>0</v>
      </c>
      <c r="I34" s="1121">
        <v>0</v>
      </c>
      <c r="J34" s="1129">
        <v>0</v>
      </c>
      <c r="K34" s="1121"/>
      <c r="L34" s="1121"/>
      <c r="M34" s="1122"/>
      <c r="N34" s="1121">
        <v>7</v>
      </c>
      <c r="O34" s="1121">
        <v>3</v>
      </c>
      <c r="P34" s="1121">
        <v>10</v>
      </c>
      <c r="Q34" s="1121">
        <v>99</v>
      </c>
      <c r="R34" s="1123">
        <v>21.9</v>
      </c>
    </row>
    <row r="35" spans="1:18">
      <c r="A35" s="1004">
        <v>30</v>
      </c>
      <c r="B35" s="1006" t="s">
        <v>1771</v>
      </c>
      <c r="C35" s="1121">
        <v>161</v>
      </c>
      <c r="D35" s="1121"/>
      <c r="E35" s="1121"/>
      <c r="F35" s="1121">
        <v>2</v>
      </c>
      <c r="G35" s="1129">
        <v>0</v>
      </c>
      <c r="H35" s="1121">
        <v>0</v>
      </c>
      <c r="I35" s="1121">
        <v>0</v>
      </c>
      <c r="J35" s="1129">
        <v>0</v>
      </c>
      <c r="K35" s="1121"/>
      <c r="L35" s="1121"/>
      <c r="M35" s="1122"/>
      <c r="N35" s="1121">
        <v>161</v>
      </c>
      <c r="O35" s="1121">
        <v>0</v>
      </c>
      <c r="P35" s="1121">
        <v>0</v>
      </c>
      <c r="Q35" s="1121">
        <v>0</v>
      </c>
      <c r="R35" s="1123">
        <v>1.61</v>
      </c>
    </row>
    <row r="36" spans="1:18">
      <c r="A36" s="1004">
        <v>31</v>
      </c>
      <c r="B36" s="1006" t="s">
        <v>1772</v>
      </c>
      <c r="C36" s="1121">
        <v>83</v>
      </c>
      <c r="D36" s="1121"/>
      <c r="E36" s="1121"/>
      <c r="F36" s="1121">
        <v>60</v>
      </c>
      <c r="G36" s="1129">
        <v>0</v>
      </c>
      <c r="H36" s="1121">
        <v>-1</v>
      </c>
      <c r="I36" s="1121">
        <v>-1</v>
      </c>
      <c r="J36" s="1129">
        <v>0</v>
      </c>
      <c r="K36" s="1121"/>
      <c r="L36" s="1121"/>
      <c r="M36" s="1122"/>
      <c r="N36" s="1121">
        <v>74</v>
      </c>
      <c r="O36" s="1121">
        <v>0</v>
      </c>
      <c r="P36" s="1121">
        <v>8</v>
      </c>
      <c r="Q36" s="1121">
        <v>0</v>
      </c>
      <c r="R36" s="1123">
        <v>2.94</v>
      </c>
    </row>
    <row r="37" spans="1:18">
      <c r="A37" s="1004">
        <v>32</v>
      </c>
      <c r="B37" s="1006" t="s">
        <v>1773</v>
      </c>
      <c r="C37" s="1121">
        <v>454</v>
      </c>
      <c r="D37" s="1121"/>
      <c r="E37" s="1121"/>
      <c r="F37" s="1121">
        <v>249</v>
      </c>
      <c r="G37" s="1129">
        <v>0</v>
      </c>
      <c r="H37" s="1121">
        <v>-5</v>
      </c>
      <c r="I37" s="1121">
        <v>-2</v>
      </c>
      <c r="J37" s="1129">
        <v>0</v>
      </c>
      <c r="K37" s="1121"/>
      <c r="L37" s="1121"/>
      <c r="M37" s="1122"/>
      <c r="N37" s="1121">
        <v>344</v>
      </c>
      <c r="O37" s="1121">
        <v>8</v>
      </c>
      <c r="P37" s="1121">
        <v>23</v>
      </c>
      <c r="Q37" s="1121">
        <v>79</v>
      </c>
      <c r="R37" s="1123">
        <v>6.8</v>
      </c>
    </row>
    <row r="38" spans="1:18">
      <c r="A38" s="1004">
        <v>33</v>
      </c>
      <c r="B38" s="1006" t="s">
        <v>1774</v>
      </c>
      <c r="C38" s="1121">
        <v>661</v>
      </c>
      <c r="D38" s="1121"/>
      <c r="E38" s="1121"/>
      <c r="F38" s="1121">
        <v>10</v>
      </c>
      <c r="G38" s="1129">
        <v>49</v>
      </c>
      <c r="H38" s="1121">
        <v>-8</v>
      </c>
      <c r="I38" s="1121">
        <v>0</v>
      </c>
      <c r="J38" s="1129">
        <v>-5</v>
      </c>
      <c r="K38" s="1121"/>
      <c r="L38" s="1121"/>
      <c r="M38" s="1122"/>
      <c r="N38" s="1121">
        <v>166</v>
      </c>
      <c r="O38" s="1121">
        <v>47</v>
      </c>
      <c r="P38" s="1121">
        <v>57</v>
      </c>
      <c r="Q38" s="1121">
        <v>391</v>
      </c>
      <c r="R38" s="1123">
        <v>16.16</v>
      </c>
    </row>
    <row r="39" spans="1:18">
      <c r="A39" s="1004">
        <v>34</v>
      </c>
      <c r="B39" s="996" t="s">
        <v>1775</v>
      </c>
      <c r="C39" s="1121">
        <v>1170</v>
      </c>
      <c r="D39" s="1121"/>
      <c r="E39" s="1121"/>
      <c r="F39" s="1121">
        <v>2</v>
      </c>
      <c r="G39" s="1129">
        <v>0</v>
      </c>
      <c r="H39" s="1121">
        <v>-15</v>
      </c>
      <c r="I39" s="1121">
        <v>-1</v>
      </c>
      <c r="J39" s="1129">
        <v>0</v>
      </c>
      <c r="K39" s="1121"/>
      <c r="L39" s="1121"/>
      <c r="M39" s="1122"/>
      <c r="N39" s="1121">
        <v>880</v>
      </c>
      <c r="O39" s="1121">
        <v>110</v>
      </c>
      <c r="P39" s="1121">
        <v>46</v>
      </c>
      <c r="Q39" s="1121">
        <v>134</v>
      </c>
      <c r="R39" s="1123">
        <v>5.24</v>
      </c>
    </row>
    <row r="40" spans="1:18">
      <c r="A40" s="1004">
        <v>35</v>
      </c>
      <c r="B40" s="1006" t="s">
        <v>1776</v>
      </c>
      <c r="C40" s="1121">
        <v>244</v>
      </c>
      <c r="D40" s="1121"/>
      <c r="E40" s="1121"/>
      <c r="F40" s="1121">
        <v>2</v>
      </c>
      <c r="G40" s="1129">
        <v>0</v>
      </c>
      <c r="H40" s="1121">
        <v>-8</v>
      </c>
      <c r="I40" s="1121">
        <v>-1</v>
      </c>
      <c r="J40" s="1129">
        <v>0</v>
      </c>
      <c r="K40" s="1121"/>
      <c r="L40" s="1121"/>
      <c r="M40" s="1122"/>
      <c r="N40" s="1121">
        <v>136</v>
      </c>
      <c r="O40" s="1121">
        <v>0</v>
      </c>
      <c r="P40" s="1121">
        <v>0</v>
      </c>
      <c r="Q40" s="1121">
        <v>108</v>
      </c>
      <c r="R40" s="1123">
        <v>13.36</v>
      </c>
    </row>
    <row r="41" spans="1:18">
      <c r="A41" s="1004">
        <v>36</v>
      </c>
      <c r="B41" s="1006" t="s">
        <v>1777</v>
      </c>
      <c r="C41" s="1121">
        <v>432</v>
      </c>
      <c r="D41" s="1121"/>
      <c r="E41" s="1121"/>
      <c r="F41" s="1121">
        <v>0</v>
      </c>
      <c r="G41" s="1129">
        <v>0</v>
      </c>
      <c r="H41" s="1121">
        <v>-6</v>
      </c>
      <c r="I41" s="1121">
        <v>0</v>
      </c>
      <c r="J41" s="1129">
        <v>0</v>
      </c>
      <c r="K41" s="1121"/>
      <c r="L41" s="1121"/>
      <c r="M41" s="1122"/>
      <c r="N41" s="1121">
        <v>375</v>
      </c>
      <c r="O41" s="1121">
        <v>19</v>
      </c>
      <c r="P41" s="1121">
        <v>13</v>
      </c>
      <c r="Q41" s="1121">
        <v>26</v>
      </c>
      <c r="R41" s="1123">
        <v>3.03</v>
      </c>
    </row>
    <row r="42" spans="1:18">
      <c r="A42" s="1004">
        <v>37</v>
      </c>
      <c r="B42" s="1006" t="s">
        <v>1778</v>
      </c>
      <c r="C42" s="1121">
        <v>0</v>
      </c>
      <c r="D42" s="1121"/>
      <c r="E42" s="1121"/>
      <c r="F42" s="1121">
        <v>0</v>
      </c>
      <c r="G42" s="1129">
        <v>0</v>
      </c>
      <c r="H42" s="1121">
        <v>0</v>
      </c>
      <c r="I42" s="1121">
        <v>0</v>
      </c>
      <c r="J42" s="1129">
        <v>0</v>
      </c>
      <c r="K42" s="1121"/>
      <c r="L42" s="1121"/>
      <c r="M42" s="1122"/>
      <c r="N42" s="1121">
        <v>0</v>
      </c>
      <c r="O42" s="1121">
        <v>0</v>
      </c>
      <c r="P42" s="1121">
        <v>0</v>
      </c>
      <c r="Q42" s="1121">
        <v>0</v>
      </c>
      <c r="R42" s="1123">
        <v>0</v>
      </c>
    </row>
    <row r="43" spans="1:18">
      <c r="A43" s="1004">
        <v>38</v>
      </c>
      <c r="B43" s="1006" t="s">
        <v>1779</v>
      </c>
      <c r="C43" s="1121">
        <v>493</v>
      </c>
      <c r="D43" s="1121"/>
      <c r="E43" s="1121"/>
      <c r="F43" s="1121">
        <v>0</v>
      </c>
      <c r="G43" s="1129">
        <v>0</v>
      </c>
      <c r="H43" s="1121">
        <v>-1</v>
      </c>
      <c r="I43" s="1121">
        <v>0</v>
      </c>
      <c r="J43" s="1129">
        <v>0</v>
      </c>
      <c r="K43" s="1121"/>
      <c r="L43" s="1121"/>
      <c r="M43" s="1122"/>
      <c r="N43" s="1121">
        <v>368</v>
      </c>
      <c r="O43" s="1121">
        <v>92</v>
      </c>
      <c r="P43" s="1121">
        <v>33</v>
      </c>
      <c r="Q43" s="1121">
        <v>0</v>
      </c>
      <c r="R43" s="1123">
        <v>3.16</v>
      </c>
    </row>
    <row r="44" spans="1:18">
      <c r="A44" s="1004">
        <v>39</v>
      </c>
      <c r="B44" s="996" t="s">
        <v>1780</v>
      </c>
      <c r="C44" s="1121">
        <v>6995</v>
      </c>
      <c r="D44" s="1121"/>
      <c r="E44" s="1121"/>
      <c r="F44" s="1121">
        <v>1</v>
      </c>
      <c r="G44" s="1129">
        <v>227</v>
      </c>
      <c r="H44" s="1121">
        <v>-28</v>
      </c>
      <c r="I44" s="1121">
        <v>0</v>
      </c>
      <c r="J44" s="1129">
        <v>-14</v>
      </c>
      <c r="K44" s="1121"/>
      <c r="L44" s="1121"/>
      <c r="M44" s="1122"/>
      <c r="N44" s="1121">
        <v>5109</v>
      </c>
      <c r="O44" s="1121">
        <v>18</v>
      </c>
      <c r="P44" s="1121">
        <v>165</v>
      </c>
      <c r="Q44" s="1121">
        <v>1703</v>
      </c>
      <c r="R44" s="1123">
        <v>8.58</v>
      </c>
    </row>
    <row r="45" spans="1:18">
      <c r="A45" s="1004">
        <v>40</v>
      </c>
      <c r="B45" s="996" t="s">
        <v>1781</v>
      </c>
      <c r="C45" s="1121">
        <v>78469</v>
      </c>
      <c r="D45" s="1121"/>
      <c r="E45" s="1121"/>
      <c r="F45" s="1121">
        <v>5255</v>
      </c>
      <c r="G45" s="1129">
        <v>572</v>
      </c>
      <c r="H45" s="1121">
        <v>-491</v>
      </c>
      <c r="I45" s="1121">
        <v>-52</v>
      </c>
      <c r="J45" s="1129">
        <v>-55</v>
      </c>
      <c r="K45" s="1121"/>
      <c r="L45" s="1121"/>
      <c r="M45" s="1122"/>
      <c r="N45" s="1121">
        <v>70972</v>
      </c>
      <c r="O45" s="1121">
        <v>1291</v>
      </c>
      <c r="P45" s="1121">
        <v>1878</v>
      </c>
      <c r="Q45" s="1121">
        <v>4328</v>
      </c>
      <c r="R45" s="1123">
        <v>3.11</v>
      </c>
    </row>
    <row r="46" spans="1:18">
      <c r="A46" s="1004">
        <v>41</v>
      </c>
      <c r="B46" s="1006" t="s">
        <v>1782</v>
      </c>
      <c r="C46" s="1121">
        <v>71608</v>
      </c>
      <c r="D46" s="1121"/>
      <c r="E46" s="1121"/>
      <c r="F46" s="1121">
        <v>4648</v>
      </c>
      <c r="G46" s="1129">
        <v>509</v>
      </c>
      <c r="H46" s="1121">
        <v>-450</v>
      </c>
      <c r="I46" s="1121">
        <v>-41</v>
      </c>
      <c r="J46" s="1129">
        <v>-46</v>
      </c>
      <c r="K46" s="1121"/>
      <c r="L46" s="1121"/>
      <c r="M46" s="1122"/>
      <c r="N46" s="1121">
        <v>67600</v>
      </c>
      <c r="O46" s="1121">
        <v>496</v>
      </c>
      <c r="P46" s="1121">
        <v>1025</v>
      </c>
      <c r="Q46" s="1121">
        <v>2487</v>
      </c>
      <c r="R46" s="1123">
        <v>2.4</v>
      </c>
    </row>
    <row r="47" spans="1:18">
      <c r="A47" s="1004">
        <v>42</v>
      </c>
      <c r="B47" s="1006" t="s">
        <v>1783</v>
      </c>
      <c r="C47" s="1121">
        <v>1203</v>
      </c>
      <c r="D47" s="1121"/>
      <c r="E47" s="1121"/>
      <c r="F47" s="1121">
        <v>7</v>
      </c>
      <c r="G47" s="1129">
        <v>0</v>
      </c>
      <c r="H47" s="1121">
        <v>-5</v>
      </c>
      <c r="I47" s="1121">
        <v>-1</v>
      </c>
      <c r="J47" s="1129">
        <v>0</v>
      </c>
      <c r="K47" s="1121"/>
      <c r="L47" s="1121"/>
      <c r="M47" s="1122"/>
      <c r="N47" s="1121">
        <v>898</v>
      </c>
      <c r="O47" s="1121">
        <v>26</v>
      </c>
      <c r="P47" s="1121">
        <v>100</v>
      </c>
      <c r="Q47" s="1121">
        <v>179</v>
      </c>
      <c r="R47" s="1123">
        <v>6.27</v>
      </c>
    </row>
    <row r="48" spans="1:18">
      <c r="A48" s="1004">
        <v>43</v>
      </c>
      <c r="B48" s="1006" t="s">
        <v>1784</v>
      </c>
      <c r="C48" s="1121">
        <v>5658</v>
      </c>
      <c r="D48" s="1121"/>
      <c r="E48" s="1121"/>
      <c r="F48" s="1121">
        <v>599</v>
      </c>
      <c r="G48" s="1129">
        <v>63</v>
      </c>
      <c r="H48" s="1121">
        <v>-37</v>
      </c>
      <c r="I48" s="1121">
        <v>-10</v>
      </c>
      <c r="J48" s="1129">
        <v>-9</v>
      </c>
      <c r="K48" s="1121"/>
      <c r="L48" s="1121"/>
      <c r="M48" s="1122"/>
      <c r="N48" s="1121">
        <v>2474</v>
      </c>
      <c r="O48" s="1121">
        <v>769</v>
      </c>
      <c r="P48" s="1121">
        <v>753</v>
      </c>
      <c r="Q48" s="1121">
        <v>1662</v>
      </c>
      <c r="R48" s="1123">
        <v>11.41</v>
      </c>
    </row>
    <row r="49" spans="1:18">
      <c r="A49" s="1004">
        <v>44</v>
      </c>
      <c r="B49" s="996" t="s">
        <v>1785</v>
      </c>
      <c r="C49" s="1121">
        <v>44319</v>
      </c>
      <c r="D49" s="1121"/>
      <c r="E49" s="1121"/>
      <c r="F49" s="1121">
        <v>1795</v>
      </c>
      <c r="G49" s="1129">
        <v>813</v>
      </c>
      <c r="H49" s="1121">
        <v>-367</v>
      </c>
      <c r="I49" s="1121">
        <v>-41</v>
      </c>
      <c r="J49" s="1129">
        <v>-222</v>
      </c>
      <c r="K49" s="1121"/>
      <c r="L49" s="1121"/>
      <c r="M49" s="1122"/>
      <c r="N49" s="1121">
        <v>37388</v>
      </c>
      <c r="O49" s="1121">
        <v>2014</v>
      </c>
      <c r="P49" s="1121">
        <v>1505</v>
      </c>
      <c r="Q49" s="1121">
        <v>3411</v>
      </c>
      <c r="R49" s="1123">
        <v>4.18</v>
      </c>
    </row>
    <row r="50" spans="1:18">
      <c r="A50" s="1004">
        <v>45</v>
      </c>
      <c r="B50" s="996" t="s">
        <v>1786</v>
      </c>
      <c r="C50" s="1121">
        <v>8386</v>
      </c>
      <c r="D50" s="1121"/>
      <c r="E50" s="1121"/>
      <c r="F50" s="1121">
        <v>4058</v>
      </c>
      <c r="G50" s="1129">
        <v>141</v>
      </c>
      <c r="H50" s="1121">
        <v>-127</v>
      </c>
      <c r="I50" s="1121">
        <v>-89</v>
      </c>
      <c r="J50" s="1129">
        <v>-20</v>
      </c>
      <c r="K50" s="1121"/>
      <c r="L50" s="1121"/>
      <c r="M50" s="1122"/>
      <c r="N50" s="1121">
        <v>5818</v>
      </c>
      <c r="O50" s="1121">
        <v>1681</v>
      </c>
      <c r="P50" s="1121">
        <v>288</v>
      </c>
      <c r="Q50" s="1121">
        <v>598</v>
      </c>
      <c r="R50" s="1123">
        <v>4.92</v>
      </c>
    </row>
    <row r="51" spans="1:18">
      <c r="A51" s="1004">
        <v>46</v>
      </c>
      <c r="B51" s="1006" t="s">
        <v>1787</v>
      </c>
      <c r="C51" s="1121">
        <v>2122</v>
      </c>
      <c r="D51" s="1121"/>
      <c r="E51" s="1121"/>
      <c r="F51" s="1121">
        <v>354</v>
      </c>
      <c r="G51" s="1129">
        <v>139</v>
      </c>
      <c r="H51" s="1121">
        <v>-28</v>
      </c>
      <c r="I51" s="1121">
        <v>-2</v>
      </c>
      <c r="J51" s="1129">
        <v>-20</v>
      </c>
      <c r="K51" s="1121"/>
      <c r="L51" s="1121"/>
      <c r="M51" s="1122"/>
      <c r="N51" s="1121">
        <v>1204</v>
      </c>
      <c r="O51" s="1121">
        <v>224</v>
      </c>
      <c r="P51" s="1121">
        <v>238</v>
      </c>
      <c r="Q51" s="1121">
        <v>456</v>
      </c>
      <c r="R51" s="1123">
        <v>9.76</v>
      </c>
    </row>
    <row r="52" spans="1:18">
      <c r="A52" s="1004">
        <v>47</v>
      </c>
      <c r="B52" s="1006" t="s">
        <v>1788</v>
      </c>
      <c r="C52" s="1121">
        <v>5027</v>
      </c>
      <c r="D52" s="1121"/>
      <c r="E52" s="1121"/>
      <c r="F52" s="1121">
        <v>3703</v>
      </c>
      <c r="G52" s="1129">
        <v>0</v>
      </c>
      <c r="H52" s="1121">
        <v>-97</v>
      </c>
      <c r="I52" s="1121">
        <v>-86</v>
      </c>
      <c r="J52" s="1129">
        <v>0</v>
      </c>
      <c r="K52" s="1121"/>
      <c r="L52" s="1121"/>
      <c r="M52" s="1122"/>
      <c r="N52" s="1121">
        <v>3600</v>
      </c>
      <c r="O52" s="1121">
        <v>1419</v>
      </c>
      <c r="P52" s="1121">
        <v>7</v>
      </c>
      <c r="Q52" s="1121">
        <v>0</v>
      </c>
      <c r="R52" s="1123">
        <v>2.86</v>
      </c>
    </row>
    <row r="53" spans="1:18">
      <c r="A53" s="1004">
        <v>48</v>
      </c>
      <c r="B53" s="1006" t="s">
        <v>1789</v>
      </c>
      <c r="C53" s="1121">
        <v>4</v>
      </c>
      <c r="D53" s="1121"/>
      <c r="E53" s="1121"/>
      <c r="F53" s="1121">
        <v>0</v>
      </c>
      <c r="G53" s="1129">
        <v>1</v>
      </c>
      <c r="H53" s="1121">
        <v>0</v>
      </c>
      <c r="I53" s="1121">
        <v>0</v>
      </c>
      <c r="J53" s="1129">
        <v>0</v>
      </c>
      <c r="K53" s="1121"/>
      <c r="L53" s="1121"/>
      <c r="M53" s="1122"/>
      <c r="N53" s="1121">
        <v>4</v>
      </c>
      <c r="O53" s="1121">
        <v>0</v>
      </c>
      <c r="P53" s="1121">
        <v>0</v>
      </c>
      <c r="Q53" s="1121">
        <v>0</v>
      </c>
      <c r="R53" s="1123">
        <v>2.54</v>
      </c>
    </row>
    <row r="54" spans="1:18">
      <c r="A54" s="1004">
        <v>49</v>
      </c>
      <c r="B54" s="1006" t="s">
        <v>1790</v>
      </c>
      <c r="C54" s="1121">
        <v>1188</v>
      </c>
      <c r="D54" s="1121"/>
      <c r="E54" s="1121"/>
      <c r="F54" s="1121">
        <v>0</v>
      </c>
      <c r="G54" s="1129">
        <v>0</v>
      </c>
      <c r="H54" s="1121">
        <v>-2</v>
      </c>
      <c r="I54" s="1121">
        <v>0</v>
      </c>
      <c r="J54" s="1129">
        <v>0</v>
      </c>
      <c r="K54" s="1121"/>
      <c r="L54" s="1121"/>
      <c r="M54" s="1122"/>
      <c r="N54" s="1121">
        <v>965</v>
      </c>
      <c r="O54" s="1121">
        <v>38</v>
      </c>
      <c r="P54" s="1121">
        <v>43</v>
      </c>
      <c r="Q54" s="1121">
        <v>142</v>
      </c>
      <c r="R54" s="1123">
        <v>5.14</v>
      </c>
    </row>
    <row r="55" spans="1:18">
      <c r="A55" s="1004">
        <v>50</v>
      </c>
      <c r="B55" s="1006" t="s">
        <v>1791</v>
      </c>
      <c r="C55" s="1121">
        <v>45</v>
      </c>
      <c r="D55" s="1121"/>
      <c r="E55" s="1121"/>
      <c r="F55" s="1121">
        <v>0</v>
      </c>
      <c r="G55" s="1129">
        <v>0</v>
      </c>
      <c r="H55" s="1121">
        <v>0</v>
      </c>
      <c r="I55" s="1121">
        <v>0</v>
      </c>
      <c r="J55" s="1129">
        <v>0</v>
      </c>
      <c r="K55" s="1121"/>
      <c r="L55" s="1121"/>
      <c r="M55" s="1122"/>
      <c r="N55" s="1121">
        <v>45</v>
      </c>
      <c r="O55" s="1121">
        <v>0</v>
      </c>
      <c r="P55" s="1121">
        <v>0</v>
      </c>
      <c r="Q55" s="1121">
        <v>0</v>
      </c>
      <c r="R55" s="1123">
        <v>1.01</v>
      </c>
    </row>
    <row r="56" spans="1:18" s="1007" customFormat="1">
      <c r="A56" s="1004">
        <v>51</v>
      </c>
      <c r="B56" s="996" t="s">
        <v>1792</v>
      </c>
      <c r="C56" s="1121">
        <v>47349</v>
      </c>
      <c r="D56" s="1121"/>
      <c r="E56" s="1121"/>
      <c r="F56" s="1121">
        <v>11257</v>
      </c>
      <c r="G56" s="1129">
        <v>1816</v>
      </c>
      <c r="H56" s="1121">
        <v>-981</v>
      </c>
      <c r="I56" s="1121">
        <v>-425</v>
      </c>
      <c r="J56" s="1129">
        <v>-950</v>
      </c>
      <c r="K56" s="1121"/>
      <c r="L56" s="1121"/>
      <c r="M56" s="1122"/>
      <c r="N56" s="1121">
        <v>39897</v>
      </c>
      <c r="O56" s="1121">
        <v>503</v>
      </c>
      <c r="P56" s="1121">
        <v>2676</v>
      </c>
      <c r="Q56" s="1121">
        <v>4273</v>
      </c>
      <c r="R56" s="1123">
        <v>6.04</v>
      </c>
    </row>
    <row r="57" spans="1:18">
      <c r="A57" s="1004">
        <v>52</v>
      </c>
      <c r="B57" s="996" t="s">
        <v>1793</v>
      </c>
      <c r="C57" s="1121">
        <v>115599</v>
      </c>
      <c r="D57" s="1121"/>
      <c r="E57" s="1121"/>
      <c r="F57" s="1121">
        <v>10633</v>
      </c>
      <c r="G57" s="1129">
        <v>4368</v>
      </c>
      <c r="H57" s="1121">
        <v>-1511</v>
      </c>
      <c r="I57" s="1121">
        <v>-233</v>
      </c>
      <c r="J57" s="1129">
        <v>-950</v>
      </c>
      <c r="K57" s="1121"/>
      <c r="L57" s="1121"/>
      <c r="M57" s="1122"/>
      <c r="N57" s="1121">
        <v>79033</v>
      </c>
      <c r="O57" s="1121">
        <v>7865</v>
      </c>
      <c r="P57" s="1121">
        <v>10006</v>
      </c>
      <c r="Q57" s="1121">
        <v>18696</v>
      </c>
      <c r="R57" s="1123">
        <v>8.5</v>
      </c>
    </row>
    <row r="58" spans="1:18" s="1007" customFormat="1">
      <c r="A58" s="1004">
        <v>53</v>
      </c>
      <c r="B58" s="1004" t="s">
        <v>1794</v>
      </c>
      <c r="C58" s="1121">
        <v>94355</v>
      </c>
      <c r="D58" s="1121"/>
      <c r="E58" s="1121"/>
      <c r="F58" s="1121">
        <v>16623</v>
      </c>
      <c r="G58" s="1129">
        <v>1360</v>
      </c>
      <c r="H58" s="1121">
        <v>-1323</v>
      </c>
      <c r="I58" s="1121">
        <v>-560</v>
      </c>
      <c r="J58" s="1129">
        <v>-240</v>
      </c>
      <c r="K58" s="1121"/>
      <c r="L58" s="1121"/>
      <c r="M58" s="1122"/>
      <c r="N58" s="1121">
        <v>75948</v>
      </c>
      <c r="O58" s="1121">
        <v>6087</v>
      </c>
      <c r="P58" s="1121">
        <v>3953</v>
      </c>
      <c r="Q58" s="1121">
        <v>8367</v>
      </c>
      <c r="R58" s="1123">
        <v>5.27</v>
      </c>
    </row>
    <row r="59" spans="1:18" s="1007" customFormat="1">
      <c r="A59" s="1004">
        <v>54</v>
      </c>
      <c r="B59" s="996" t="s">
        <v>1795</v>
      </c>
      <c r="C59" s="1121">
        <v>41740</v>
      </c>
      <c r="D59" s="1121"/>
      <c r="E59" s="1121"/>
      <c r="F59" s="1121">
        <v>11797</v>
      </c>
      <c r="G59" s="1129">
        <v>128</v>
      </c>
      <c r="H59" s="1121">
        <v>-478</v>
      </c>
      <c r="I59" s="1121">
        <v>-261</v>
      </c>
      <c r="J59" s="1129">
        <v>-5</v>
      </c>
      <c r="K59" s="1121"/>
      <c r="L59" s="1121"/>
      <c r="M59" s="1122"/>
      <c r="N59" s="1121">
        <v>39114</v>
      </c>
      <c r="O59" s="1121">
        <v>1264</v>
      </c>
      <c r="P59" s="1121">
        <v>538</v>
      </c>
      <c r="Q59" s="1121">
        <v>823</v>
      </c>
      <c r="R59" s="1123">
        <v>2.72</v>
      </c>
    </row>
    <row r="60" spans="1:18" s="1007" customFormat="1">
      <c r="A60" s="1004">
        <v>55</v>
      </c>
      <c r="B60" s="989" t="s">
        <v>1796</v>
      </c>
      <c r="C60" s="1121">
        <v>52616</v>
      </c>
      <c r="D60" s="1121"/>
      <c r="E60" s="1121"/>
      <c r="F60" s="1121">
        <v>4825</v>
      </c>
      <c r="G60" s="1129">
        <v>1232</v>
      </c>
      <c r="H60" s="1121">
        <v>-844</v>
      </c>
      <c r="I60" s="1121">
        <v>-299</v>
      </c>
      <c r="J60" s="1129">
        <v>-235</v>
      </c>
      <c r="K60" s="1121"/>
      <c r="L60" s="1121"/>
      <c r="M60" s="1122"/>
      <c r="N60" s="1121">
        <v>36834</v>
      </c>
      <c r="O60" s="1121">
        <v>4823</v>
      </c>
      <c r="P60" s="1121">
        <v>3415</v>
      </c>
      <c r="Q60" s="1121">
        <v>7543</v>
      </c>
      <c r="R60" s="1123">
        <v>7.3</v>
      </c>
    </row>
    <row r="61" spans="1:18">
      <c r="A61" s="1004">
        <v>56</v>
      </c>
      <c r="B61" s="989" t="s">
        <v>1797</v>
      </c>
      <c r="C61" s="1121">
        <v>538946</v>
      </c>
      <c r="D61" s="1121"/>
      <c r="E61" s="1121"/>
      <c r="F61" s="1121">
        <v>61566</v>
      </c>
      <c r="G61" s="1129">
        <v>11381</v>
      </c>
      <c r="H61" s="1121">
        <v>-6031</v>
      </c>
      <c r="I61" s="1121">
        <v>-1558</v>
      </c>
      <c r="J61" s="1129">
        <v>-2730</v>
      </c>
      <c r="K61" s="1121"/>
      <c r="L61" s="1121"/>
      <c r="M61" s="1122"/>
      <c r="N61" s="1121">
        <v>424982</v>
      </c>
      <c r="O61" s="1121">
        <v>36348</v>
      </c>
      <c r="P61" s="1121">
        <v>266363</v>
      </c>
      <c r="Q61" s="1121">
        <v>50980</v>
      </c>
      <c r="R61" s="1123">
        <v>5.61</v>
      </c>
    </row>
    <row r="62" spans="1:18">
      <c r="B62" s="1008" t="s">
        <v>1798</v>
      </c>
      <c r="C62" s="1009"/>
      <c r="D62" s="1009"/>
      <c r="E62" s="1009"/>
      <c r="F62" s="1009"/>
      <c r="G62" s="1009"/>
      <c r="H62" s="1009"/>
      <c r="I62" s="1009"/>
      <c r="J62" s="1009"/>
    </row>
    <row r="63" spans="1:18">
      <c r="B63" s="992"/>
      <c r="C63" s="992"/>
      <c r="D63" s="992"/>
      <c r="E63" s="992"/>
      <c r="F63" s="992"/>
      <c r="G63" s="992"/>
      <c r="H63" s="992"/>
      <c r="I63" s="992"/>
      <c r="J63" s="992"/>
    </row>
    <row r="64" spans="1:18">
      <c r="C64" s="1010"/>
      <c r="D64" s="1010"/>
      <c r="E64" s="1010"/>
      <c r="F64" s="1010"/>
      <c r="G64" s="1010"/>
      <c r="H64" s="1010"/>
      <c r="I64" s="1010"/>
      <c r="J64" s="1010"/>
    </row>
  </sheetData>
  <mergeCells count="3">
    <mergeCell ref="C4:G4"/>
    <mergeCell ref="H4:J4"/>
    <mergeCell ref="K4:M4"/>
  </mergeCells>
  <hyperlinks>
    <hyperlink ref="T4" location="Index!A1" display="Index" xr:uid="{C3F16584-052D-44F0-8E6F-7B095FB0AE5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0CDB0-83F5-4305-B443-2B0DAA3AE594}">
  <sheetPr>
    <tabColor theme="6"/>
  </sheetPr>
  <dimension ref="A1:W17"/>
  <sheetViews>
    <sheetView workbookViewId="0"/>
  </sheetViews>
  <sheetFormatPr defaultColWidth="8.81640625" defaultRowHeight="11.5"/>
  <cols>
    <col min="1" max="1" width="3" style="984" bestFit="1" customWidth="1"/>
    <col min="2" max="2" width="84.26953125" style="984" bestFit="1" customWidth="1"/>
    <col min="3" max="3" width="13.7265625" style="984" bestFit="1" customWidth="1"/>
    <col min="4" max="4" width="8.81640625" style="984"/>
    <col min="5" max="5" width="9.54296875" style="984" customWidth="1"/>
    <col min="6" max="7" width="8.81640625" style="984"/>
    <col min="8" max="8" width="10.26953125" style="984" customWidth="1"/>
    <col min="9" max="16" width="8.81640625" style="984"/>
    <col min="17" max="17" width="13.7265625" style="984" bestFit="1" customWidth="1"/>
    <col min="18" max="18" width="27.453125" style="984" bestFit="1" customWidth="1"/>
    <col min="19" max="16384" width="8.81640625" style="984"/>
  </cols>
  <sheetData>
    <row r="1" spans="1:23" s="982" customFormat="1" ht="13">
      <c r="A1" s="1134" t="s">
        <v>1987</v>
      </c>
      <c r="C1" s="992"/>
      <c r="D1" s="992"/>
    </row>
    <row r="2" spans="1:23" s="982" customFormat="1">
      <c r="C2" s="1010"/>
      <c r="D2" s="992"/>
      <c r="E2" s="992"/>
      <c r="F2" s="992"/>
      <c r="G2" s="992"/>
      <c r="H2" s="992"/>
      <c r="I2" s="992"/>
      <c r="J2" s="992"/>
      <c r="K2" s="992"/>
      <c r="L2" s="992"/>
      <c r="M2" s="992"/>
      <c r="N2" s="992"/>
      <c r="O2" s="992"/>
      <c r="P2" s="992"/>
      <c r="Q2" s="992"/>
      <c r="R2" s="992"/>
      <c r="S2" s="992"/>
      <c r="T2" s="992"/>
      <c r="U2" s="992"/>
      <c r="V2" s="992"/>
      <c r="W2" s="992"/>
    </row>
    <row r="3" spans="1:23" s="982" customFormat="1">
      <c r="B3" s="1000"/>
      <c r="C3" s="1010"/>
      <c r="D3" s="992"/>
      <c r="E3" s="992"/>
      <c r="F3" s="992"/>
      <c r="G3" s="992"/>
      <c r="H3" s="992"/>
      <c r="I3" s="992"/>
      <c r="J3" s="992"/>
      <c r="K3" s="992"/>
      <c r="L3" s="992"/>
      <c r="M3" s="992"/>
      <c r="N3" s="992"/>
      <c r="O3" s="992"/>
      <c r="P3" s="992"/>
      <c r="Q3" s="992"/>
      <c r="R3" s="992"/>
      <c r="S3" s="992"/>
      <c r="T3" s="992"/>
      <c r="U3" s="992"/>
      <c r="V3" s="992"/>
      <c r="W3" s="992"/>
    </row>
    <row r="4" spans="1:23" s="982" customFormat="1">
      <c r="C4" s="986" t="s">
        <v>44</v>
      </c>
      <c r="D4" s="986" t="s">
        <v>45</v>
      </c>
      <c r="E4" s="986" t="s">
        <v>46</v>
      </c>
      <c r="F4" s="986" t="s">
        <v>84</v>
      </c>
      <c r="G4" s="986" t="s">
        <v>85</v>
      </c>
      <c r="H4" s="986" t="s">
        <v>294</v>
      </c>
      <c r="I4" s="986" t="s">
        <v>260</v>
      </c>
      <c r="J4" s="986" t="s">
        <v>290</v>
      </c>
      <c r="K4" s="986" t="s">
        <v>297</v>
      </c>
      <c r="L4" s="986" t="s">
        <v>298</v>
      </c>
      <c r="M4" s="986" t="s">
        <v>299</v>
      </c>
      <c r="N4" s="986" t="s">
        <v>300</v>
      </c>
      <c r="O4" s="986" t="s">
        <v>302</v>
      </c>
      <c r="P4" s="986" t="s">
        <v>309</v>
      </c>
      <c r="Q4" s="986" t="s">
        <v>310</v>
      </c>
      <c r="R4" s="986" t="s">
        <v>396</v>
      </c>
    </row>
    <row r="5" spans="1:23" s="982" customFormat="1" ht="14.5" customHeight="1">
      <c r="B5" s="1010"/>
      <c r="C5" s="1310" t="s">
        <v>1977</v>
      </c>
      <c r="D5" s="1310"/>
      <c r="E5" s="1310"/>
      <c r="F5" s="1310"/>
      <c r="G5" s="1310"/>
      <c r="H5" s="1310"/>
      <c r="I5" s="1310"/>
      <c r="J5" s="1310"/>
      <c r="K5" s="1310"/>
      <c r="L5" s="1310"/>
      <c r="M5" s="1310"/>
      <c r="N5" s="1310"/>
      <c r="O5" s="1310"/>
      <c r="P5" s="1310"/>
      <c r="Q5" s="1310"/>
      <c r="R5" s="1310"/>
      <c r="S5" s="1011"/>
      <c r="T5" s="651" t="s">
        <v>282</v>
      </c>
    </row>
    <row r="6" spans="1:23" s="982" customFormat="1" ht="11.5" customHeight="1">
      <c r="B6" s="1010"/>
      <c r="C6" s="1012"/>
      <c r="D6" s="1310" t="s">
        <v>1799</v>
      </c>
      <c r="E6" s="1310"/>
      <c r="F6" s="1310"/>
      <c r="G6" s="1310"/>
      <c r="H6" s="1310"/>
      <c r="I6" s="1310"/>
      <c r="J6" s="1310" t="s">
        <v>1800</v>
      </c>
      <c r="K6" s="1310"/>
      <c r="L6" s="1310"/>
      <c r="M6" s="1310"/>
      <c r="N6" s="1310"/>
      <c r="O6" s="1310"/>
      <c r="P6" s="1310"/>
      <c r="Q6" s="1310" t="s">
        <v>1801</v>
      </c>
      <c r="R6" s="1310"/>
      <c r="S6" s="1011"/>
    </row>
    <row r="7" spans="1:23" s="982" customFormat="1" ht="34.5">
      <c r="A7" s="1013"/>
      <c r="B7" s="1002" t="s">
        <v>1802</v>
      </c>
      <c r="C7" s="1012"/>
      <c r="D7" s="1002" t="s">
        <v>1803</v>
      </c>
      <c r="E7" s="1002" t="s">
        <v>1804</v>
      </c>
      <c r="F7" s="1002" t="s">
        <v>1805</v>
      </c>
      <c r="G7" s="1002" t="s">
        <v>1806</v>
      </c>
      <c r="H7" s="1002" t="s">
        <v>1807</v>
      </c>
      <c r="I7" s="1002" t="s">
        <v>1808</v>
      </c>
      <c r="J7" s="1002" t="s">
        <v>1809</v>
      </c>
      <c r="K7" s="1002" t="s">
        <v>1810</v>
      </c>
      <c r="L7" s="1002" t="s">
        <v>1811</v>
      </c>
      <c r="M7" s="1002" t="s">
        <v>1812</v>
      </c>
      <c r="N7" s="1002" t="s">
        <v>1813</v>
      </c>
      <c r="O7" s="1002" t="s">
        <v>1814</v>
      </c>
      <c r="P7" s="1002" t="s">
        <v>1815</v>
      </c>
      <c r="Q7" s="1002"/>
      <c r="R7" s="1014" t="s">
        <v>1816</v>
      </c>
      <c r="S7" s="1015"/>
    </row>
    <row r="8" spans="1:23" s="982" customFormat="1">
      <c r="A8" s="1004">
        <v>1</v>
      </c>
      <c r="B8" s="1016" t="s">
        <v>1817</v>
      </c>
      <c r="C8" s="1121">
        <v>845178</v>
      </c>
      <c r="D8" s="989"/>
      <c r="E8" s="989"/>
      <c r="F8" s="989"/>
      <c r="G8" s="989"/>
      <c r="H8" s="989"/>
      <c r="I8" s="989"/>
      <c r="J8" s="989"/>
      <c r="K8" s="989"/>
      <c r="L8" s="989"/>
      <c r="M8" s="989"/>
      <c r="N8" s="989"/>
      <c r="O8" s="989"/>
      <c r="P8" s="989"/>
      <c r="Q8" s="1121">
        <v>845178</v>
      </c>
      <c r="R8" s="989"/>
      <c r="S8" s="1011"/>
    </row>
    <row r="9" spans="1:23" s="982" customFormat="1">
      <c r="A9" s="1004">
        <v>2</v>
      </c>
      <c r="B9" s="996" t="s">
        <v>1818</v>
      </c>
      <c r="C9" s="1121">
        <v>184323</v>
      </c>
      <c r="D9" s="989"/>
      <c r="E9" s="989"/>
      <c r="F9" s="989"/>
      <c r="G9" s="989"/>
      <c r="H9" s="989"/>
      <c r="I9" s="989"/>
      <c r="J9" s="989"/>
      <c r="K9" s="989"/>
      <c r="L9" s="989"/>
      <c r="M9" s="989"/>
      <c r="N9" s="989"/>
      <c r="O9" s="989"/>
      <c r="P9" s="989"/>
      <c r="Q9" s="1121">
        <v>184323</v>
      </c>
      <c r="R9" s="989"/>
      <c r="S9" s="1011"/>
    </row>
    <row r="10" spans="1:23" s="982" customFormat="1">
      <c r="A10" s="1004">
        <v>3</v>
      </c>
      <c r="B10" s="996" t="s">
        <v>1819</v>
      </c>
      <c r="C10" s="1121">
        <v>660830</v>
      </c>
      <c r="D10" s="989"/>
      <c r="E10" s="989"/>
      <c r="F10" s="989"/>
      <c r="G10" s="989"/>
      <c r="H10" s="989"/>
      <c r="I10" s="989"/>
      <c r="J10" s="989"/>
      <c r="K10" s="989"/>
      <c r="L10" s="989"/>
      <c r="M10" s="989"/>
      <c r="N10" s="989"/>
      <c r="O10" s="989"/>
      <c r="P10" s="989"/>
      <c r="Q10" s="1121">
        <v>660830</v>
      </c>
      <c r="R10" s="989"/>
      <c r="S10" s="1011"/>
    </row>
    <row r="11" spans="1:23" s="982" customFormat="1">
      <c r="A11" s="1004">
        <v>4</v>
      </c>
      <c r="B11" s="996" t="s">
        <v>1820</v>
      </c>
      <c r="C11" s="1121">
        <v>25</v>
      </c>
      <c r="D11" s="989"/>
      <c r="E11" s="989"/>
      <c r="F11" s="989"/>
      <c r="G11" s="989"/>
      <c r="H11" s="989"/>
      <c r="I11" s="989"/>
      <c r="J11" s="989"/>
      <c r="K11" s="989"/>
      <c r="L11" s="989"/>
      <c r="M11" s="989"/>
      <c r="N11" s="989"/>
      <c r="O11" s="989"/>
      <c r="P11" s="989"/>
      <c r="Q11" s="1121">
        <v>25</v>
      </c>
      <c r="R11" s="989"/>
      <c r="S11" s="1011"/>
    </row>
    <row r="12" spans="1:23" s="982" customFormat="1">
      <c r="A12" s="1004">
        <v>5</v>
      </c>
      <c r="B12" s="996" t="s">
        <v>1821</v>
      </c>
      <c r="C12" s="1121">
        <v>0</v>
      </c>
      <c r="D12" s="989"/>
      <c r="E12" s="989"/>
      <c r="F12" s="989"/>
      <c r="G12" s="989"/>
      <c r="H12" s="989"/>
      <c r="I12" s="989"/>
      <c r="J12" s="989"/>
      <c r="K12" s="989"/>
      <c r="L12" s="989"/>
      <c r="M12" s="989"/>
      <c r="N12" s="989"/>
      <c r="O12" s="989"/>
      <c r="P12" s="989"/>
      <c r="Q12" s="1121">
        <v>0</v>
      </c>
      <c r="R12" s="989"/>
      <c r="S12" s="1011"/>
    </row>
    <row r="13" spans="1:23" s="982" customFormat="1">
      <c r="A13" s="1004">
        <v>6</v>
      </c>
      <c r="B13" s="1016" t="s">
        <v>1822</v>
      </c>
      <c r="C13" s="1121">
        <v>5309</v>
      </c>
      <c r="D13" s="989"/>
      <c r="E13" s="989"/>
      <c r="F13" s="989"/>
      <c r="G13" s="989"/>
      <c r="H13" s="989"/>
      <c r="I13" s="989"/>
      <c r="J13" s="989"/>
      <c r="K13" s="989"/>
      <c r="L13" s="989"/>
      <c r="M13" s="989"/>
      <c r="N13" s="989"/>
      <c r="O13" s="989"/>
      <c r="P13" s="989"/>
      <c r="Q13" s="1121">
        <v>5309</v>
      </c>
      <c r="R13" s="989"/>
    </row>
    <row r="14" spans="1:23">
      <c r="A14" s="1004">
        <v>7</v>
      </c>
      <c r="B14" s="996" t="s">
        <v>1818</v>
      </c>
      <c r="C14" s="1121">
        <v>2603</v>
      </c>
      <c r="D14" s="989"/>
      <c r="E14" s="989"/>
      <c r="F14" s="989"/>
      <c r="G14" s="989"/>
      <c r="H14" s="989"/>
      <c r="I14" s="989"/>
      <c r="J14" s="989"/>
      <c r="K14" s="989"/>
      <c r="L14" s="989"/>
      <c r="M14" s="989"/>
      <c r="N14" s="989"/>
      <c r="O14" s="989"/>
      <c r="P14" s="989"/>
      <c r="Q14" s="1121">
        <v>2603</v>
      </c>
      <c r="R14" s="989"/>
    </row>
    <row r="15" spans="1:23">
      <c r="A15" s="1004">
        <v>8</v>
      </c>
      <c r="B15" s="996" t="s">
        <v>1819</v>
      </c>
      <c r="C15" s="1121">
        <v>2707</v>
      </c>
      <c r="D15" s="989"/>
      <c r="E15" s="989"/>
      <c r="F15" s="989"/>
      <c r="G15" s="989"/>
      <c r="H15" s="989"/>
      <c r="I15" s="989"/>
      <c r="J15" s="989"/>
      <c r="K15" s="989"/>
      <c r="L15" s="989"/>
      <c r="M15" s="989"/>
      <c r="N15" s="989"/>
      <c r="O15" s="989"/>
      <c r="P15" s="989"/>
      <c r="Q15" s="1121">
        <v>2707</v>
      </c>
      <c r="R15" s="989"/>
    </row>
    <row r="16" spans="1:23" s="982" customFormat="1">
      <c r="A16" s="1004">
        <v>9</v>
      </c>
      <c r="B16" s="996" t="s">
        <v>1820</v>
      </c>
      <c r="C16" s="1121">
        <v>0</v>
      </c>
      <c r="D16" s="989"/>
      <c r="E16" s="989"/>
      <c r="F16" s="989"/>
      <c r="G16" s="989"/>
      <c r="H16" s="989"/>
      <c r="I16" s="989"/>
      <c r="J16" s="989"/>
      <c r="K16" s="989"/>
      <c r="L16" s="989"/>
      <c r="M16" s="989"/>
      <c r="N16" s="989"/>
      <c r="O16" s="989"/>
      <c r="P16" s="989"/>
      <c r="Q16" s="1121">
        <v>0</v>
      </c>
      <c r="R16" s="989"/>
      <c r="S16" s="1011"/>
    </row>
    <row r="17" spans="1:19" s="982" customFormat="1">
      <c r="A17" s="1004">
        <v>10</v>
      </c>
      <c r="B17" s="996" t="s">
        <v>1821</v>
      </c>
      <c r="C17" s="1121">
        <v>0</v>
      </c>
      <c r="D17" s="989"/>
      <c r="E17" s="989"/>
      <c r="F17" s="989"/>
      <c r="G17" s="989"/>
      <c r="H17" s="989"/>
      <c r="I17" s="989"/>
      <c r="J17" s="989"/>
      <c r="K17" s="989"/>
      <c r="L17" s="989"/>
      <c r="M17" s="989"/>
      <c r="N17" s="989"/>
      <c r="O17" s="989"/>
      <c r="P17" s="989"/>
      <c r="Q17" s="1121">
        <v>0</v>
      </c>
      <c r="R17" s="989"/>
      <c r="S17" s="1011"/>
    </row>
  </sheetData>
  <mergeCells count="4">
    <mergeCell ref="C5:R5"/>
    <mergeCell ref="D6:I6"/>
    <mergeCell ref="J6:P6"/>
    <mergeCell ref="Q6:R6"/>
  </mergeCells>
  <hyperlinks>
    <hyperlink ref="T5" location="Index!A1" display="Index" xr:uid="{A9B0679B-A74C-41B0-B745-E254AC15E997}"/>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20DEB-4335-48D2-BB1C-80A70F61D55C}">
  <sheetPr>
    <tabColor theme="6"/>
  </sheetPr>
  <dimension ref="A1:H6"/>
  <sheetViews>
    <sheetView workbookViewId="0"/>
  </sheetViews>
  <sheetFormatPr defaultColWidth="9.1796875" defaultRowHeight="11.5"/>
  <cols>
    <col min="1" max="1" width="3.54296875" style="984" customWidth="1"/>
    <col min="2" max="2" width="14.1796875" style="984" customWidth="1"/>
    <col min="3" max="3" width="16.1796875" style="984" customWidth="1"/>
    <col min="4" max="4" width="14.54296875" style="984" customWidth="1"/>
    <col min="5" max="5" width="16.54296875" style="984" customWidth="1"/>
    <col min="6" max="6" width="16.26953125" style="984" customWidth="1"/>
    <col min="7" max="16384" width="9.1796875" style="984"/>
  </cols>
  <sheetData>
    <row r="1" spans="1:8" ht="13">
      <c r="A1" s="1134" t="s">
        <v>1988</v>
      </c>
      <c r="B1" s="1017"/>
    </row>
    <row r="3" spans="1:8">
      <c r="B3" s="986" t="s">
        <v>44</v>
      </c>
      <c r="C3" s="986" t="s">
        <v>45</v>
      </c>
      <c r="D3" s="986" t="s">
        <v>46</v>
      </c>
      <c r="E3" s="986" t="s">
        <v>84</v>
      </c>
      <c r="F3" s="986" t="s">
        <v>85</v>
      </c>
      <c r="H3" s="651" t="s">
        <v>282</v>
      </c>
    </row>
    <row r="4" spans="1:8" ht="80.5">
      <c r="B4" s="1014" t="s">
        <v>1823</v>
      </c>
      <c r="C4" s="1014" t="s">
        <v>1824</v>
      </c>
      <c r="D4" s="1014" t="s">
        <v>1731</v>
      </c>
      <c r="E4" s="1014" t="s">
        <v>1825</v>
      </c>
      <c r="F4" s="1014" t="s">
        <v>1826</v>
      </c>
    </row>
    <row r="5" spans="1:8">
      <c r="A5" s="1004">
        <v>1</v>
      </c>
      <c r="B5" s="989"/>
      <c r="C5" s="989"/>
      <c r="D5" s="989"/>
      <c r="E5" s="989"/>
      <c r="F5" s="989"/>
    </row>
    <row r="6" spans="1:8">
      <c r="B6" s="984" t="s">
        <v>1827</v>
      </c>
      <c r="E6" s="1018"/>
    </row>
  </sheetData>
  <hyperlinks>
    <hyperlink ref="H3" location="Index!A1" display="Index" xr:uid="{91377BAE-5FBF-4A7B-AB9F-F031039C24A1}"/>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E3B0-DD3F-48CB-9828-3A0DC6929DFD}">
  <sheetPr>
    <tabColor theme="6"/>
  </sheetPr>
  <dimension ref="A1:R21"/>
  <sheetViews>
    <sheetView workbookViewId="0"/>
  </sheetViews>
  <sheetFormatPr defaultColWidth="8.81640625" defaultRowHeight="12.5"/>
  <cols>
    <col min="1" max="1" width="3" style="1020" bestFit="1" customWidth="1"/>
    <col min="2" max="2" width="75.7265625" style="1020" customWidth="1"/>
    <col min="3" max="3" width="13.453125" style="1020" bestFit="1" customWidth="1"/>
    <col min="4" max="4" width="16.26953125" style="1020" bestFit="1" customWidth="1"/>
    <col min="5" max="10" width="16" style="1020" customWidth="1"/>
    <col min="11" max="11" width="17.7265625" style="1020" customWidth="1"/>
    <col min="12" max="12" width="14.1796875" style="1020" bestFit="1" customWidth="1"/>
    <col min="13" max="13" width="12" style="1020" customWidth="1"/>
    <col min="14" max="14" width="8.81640625" style="1020"/>
    <col min="15" max="15" width="13.54296875" style="1020" bestFit="1" customWidth="1"/>
    <col min="16" max="16" width="11.81640625" style="1020" bestFit="1" customWidth="1"/>
    <col min="17" max="16384" width="8.81640625" style="1020"/>
  </cols>
  <sheetData>
    <row r="1" spans="1:18" ht="13">
      <c r="A1" s="1134" t="s">
        <v>1989</v>
      </c>
      <c r="B1" s="1019"/>
    </row>
    <row r="4" spans="1:18">
      <c r="B4" s="986" t="s">
        <v>44</v>
      </c>
      <c r="C4" s="986" t="s">
        <v>45</v>
      </c>
      <c r="D4" s="986" t="s">
        <v>46</v>
      </c>
      <c r="E4" s="986" t="s">
        <v>84</v>
      </c>
      <c r="F4" s="986" t="s">
        <v>85</v>
      </c>
      <c r="G4" s="986" t="s">
        <v>294</v>
      </c>
      <c r="H4" s="986" t="s">
        <v>260</v>
      </c>
      <c r="I4" s="986" t="s">
        <v>290</v>
      </c>
      <c r="J4" s="986" t="s">
        <v>297</v>
      </c>
      <c r="K4" s="986" t="s">
        <v>298</v>
      </c>
      <c r="L4" s="986" t="s">
        <v>299</v>
      </c>
      <c r="M4" s="986" t="s">
        <v>300</v>
      </c>
      <c r="N4" s="986" t="s">
        <v>302</v>
      </c>
      <c r="O4" s="986" t="s">
        <v>309</v>
      </c>
      <c r="P4" s="986" t="s">
        <v>1828</v>
      </c>
    </row>
    <row r="5" spans="1:18" ht="23" customHeight="1">
      <c r="B5" s="1312" t="s">
        <v>1829</v>
      </c>
      <c r="C5" s="1313" t="s">
        <v>1980</v>
      </c>
      <c r="D5" s="1313"/>
      <c r="E5" s="1313"/>
      <c r="F5" s="1313"/>
      <c r="G5" s="1313"/>
      <c r="H5" s="1313"/>
      <c r="I5" s="1313"/>
      <c r="J5" s="1313"/>
      <c r="K5" s="1313"/>
      <c r="L5" s="1313"/>
      <c r="M5" s="1313"/>
      <c r="N5" s="1313"/>
      <c r="O5" s="1313"/>
      <c r="P5" s="1313"/>
      <c r="R5" s="651" t="s">
        <v>282</v>
      </c>
    </row>
    <row r="6" spans="1:18" ht="13" customHeight="1">
      <c r="B6" s="1312"/>
      <c r="C6" s="1002"/>
      <c r="D6" s="1313" t="s">
        <v>1830</v>
      </c>
      <c r="E6" s="1313"/>
      <c r="F6" s="1313"/>
      <c r="G6" s="1313"/>
      <c r="H6" s="1313"/>
      <c r="I6" s="1313"/>
      <c r="J6" s="1313"/>
      <c r="K6" s="1313"/>
      <c r="L6" s="1313"/>
      <c r="M6" s="1313"/>
      <c r="N6" s="1313"/>
      <c r="O6" s="1313"/>
      <c r="P6" s="1313"/>
    </row>
    <row r="7" spans="1:18" ht="36.5" customHeight="1">
      <c r="B7" s="1312"/>
      <c r="C7" s="1002"/>
      <c r="D7" s="1313" t="s">
        <v>1831</v>
      </c>
      <c r="E7" s="1313"/>
      <c r="F7" s="1313"/>
      <c r="G7" s="1313"/>
      <c r="H7" s="1313"/>
      <c r="I7" s="1314" t="s">
        <v>1832</v>
      </c>
      <c r="J7" s="1314" t="s">
        <v>1833</v>
      </c>
      <c r="K7" s="1314" t="s">
        <v>1834</v>
      </c>
      <c r="L7" s="1314" t="s">
        <v>1734</v>
      </c>
      <c r="M7" s="1314" t="s">
        <v>1733</v>
      </c>
      <c r="N7" s="1315" t="s">
        <v>1835</v>
      </c>
      <c r="O7" s="1315"/>
      <c r="P7" s="1315"/>
    </row>
    <row r="8" spans="1:18" ht="43" customHeight="1">
      <c r="A8" s="1013"/>
      <c r="B8" s="1312"/>
      <c r="C8" s="1002"/>
      <c r="D8" s="1002" t="s">
        <v>1737</v>
      </c>
      <c r="E8" s="1002" t="s">
        <v>1738</v>
      </c>
      <c r="F8" s="1002" t="s">
        <v>1739</v>
      </c>
      <c r="G8" s="1002" t="s">
        <v>1740</v>
      </c>
      <c r="H8" s="1002" t="s">
        <v>1741</v>
      </c>
      <c r="I8" s="1314"/>
      <c r="J8" s="1314"/>
      <c r="K8" s="1314"/>
      <c r="L8" s="1314"/>
      <c r="M8" s="1314"/>
      <c r="N8" s="1002"/>
      <c r="O8" s="1022" t="s">
        <v>1836</v>
      </c>
      <c r="P8" s="1022" t="s">
        <v>1733</v>
      </c>
    </row>
    <row r="9" spans="1:18">
      <c r="A9" s="1004">
        <v>1</v>
      </c>
      <c r="B9" s="989" t="s">
        <v>1743</v>
      </c>
      <c r="C9" s="1121">
        <v>46672</v>
      </c>
      <c r="D9" s="989"/>
      <c r="E9" s="989"/>
      <c r="F9" s="989"/>
      <c r="G9" s="989"/>
      <c r="H9" s="989"/>
      <c r="I9" s="989"/>
      <c r="J9" s="989"/>
      <c r="K9" s="989"/>
      <c r="L9" s="989"/>
      <c r="M9" s="989"/>
      <c r="N9" s="989"/>
      <c r="O9" s="989"/>
      <c r="P9" s="989"/>
    </row>
    <row r="10" spans="1:18">
      <c r="A10" s="1004">
        <v>2</v>
      </c>
      <c r="B10" s="989" t="s">
        <v>1744</v>
      </c>
      <c r="C10" s="1121">
        <v>179</v>
      </c>
      <c r="D10" s="989"/>
      <c r="E10" s="989"/>
      <c r="F10" s="989"/>
      <c r="G10" s="989"/>
      <c r="H10" s="989"/>
      <c r="I10" s="989"/>
      <c r="J10" s="989"/>
      <c r="K10" s="989"/>
      <c r="L10" s="989"/>
      <c r="M10" s="989"/>
      <c r="N10" s="989"/>
      <c r="O10" s="989"/>
      <c r="P10" s="989"/>
    </row>
    <row r="11" spans="1:18">
      <c r="A11" s="1004">
        <v>3</v>
      </c>
      <c r="B11" s="989" t="s">
        <v>1750</v>
      </c>
      <c r="C11" s="1121">
        <v>94263</v>
      </c>
      <c r="D11" s="989"/>
      <c r="E11" s="989"/>
      <c r="F11" s="989"/>
      <c r="G11" s="989"/>
      <c r="H11" s="989"/>
      <c r="I11" s="989"/>
      <c r="J11" s="989"/>
      <c r="K11" s="989"/>
      <c r="L11" s="989"/>
      <c r="M11" s="989"/>
      <c r="N11" s="989"/>
      <c r="O11" s="989"/>
      <c r="P11" s="989"/>
    </row>
    <row r="12" spans="1:18">
      <c r="A12" s="1004">
        <v>4</v>
      </c>
      <c r="B12" s="989" t="s">
        <v>1775</v>
      </c>
      <c r="C12" s="1121">
        <v>1155</v>
      </c>
      <c r="D12" s="989"/>
      <c r="E12" s="989"/>
      <c r="F12" s="989"/>
      <c r="G12" s="989"/>
      <c r="H12" s="989"/>
      <c r="I12" s="989"/>
      <c r="J12" s="989"/>
      <c r="K12" s="989"/>
      <c r="L12" s="989"/>
      <c r="M12" s="989"/>
      <c r="N12" s="989"/>
      <c r="O12" s="989"/>
      <c r="P12" s="989"/>
    </row>
    <row r="13" spans="1:18">
      <c r="A13" s="1004">
        <v>5</v>
      </c>
      <c r="B13" s="989" t="s">
        <v>1780</v>
      </c>
      <c r="C13" s="1121">
        <v>6967</v>
      </c>
      <c r="D13" s="989"/>
      <c r="E13" s="989"/>
      <c r="F13" s="989"/>
      <c r="G13" s="989"/>
      <c r="H13" s="989"/>
      <c r="I13" s="989"/>
      <c r="J13" s="989"/>
      <c r="K13" s="989"/>
      <c r="L13" s="989"/>
      <c r="M13" s="989"/>
      <c r="N13" s="989"/>
      <c r="O13" s="989"/>
      <c r="P13" s="989"/>
    </row>
    <row r="14" spans="1:18">
      <c r="A14" s="1004">
        <v>6</v>
      </c>
      <c r="B14" s="989" t="s">
        <v>1781</v>
      </c>
      <c r="C14" s="1121">
        <v>77978</v>
      </c>
      <c r="D14" s="989"/>
      <c r="E14" s="989"/>
      <c r="F14" s="989"/>
      <c r="G14" s="989"/>
      <c r="H14" s="989"/>
      <c r="I14" s="989"/>
      <c r="J14" s="989"/>
      <c r="K14" s="989"/>
      <c r="L14" s="989"/>
      <c r="M14" s="989"/>
      <c r="N14" s="989"/>
      <c r="O14" s="989"/>
      <c r="P14" s="989"/>
    </row>
    <row r="15" spans="1:18">
      <c r="A15" s="1004">
        <v>7</v>
      </c>
      <c r="B15" s="989" t="s">
        <v>1785</v>
      </c>
      <c r="C15" s="1121">
        <v>43952</v>
      </c>
      <c r="D15" s="989"/>
      <c r="E15" s="989"/>
      <c r="F15" s="989"/>
      <c r="G15" s="989"/>
      <c r="H15" s="989"/>
      <c r="I15" s="989"/>
      <c r="J15" s="989"/>
      <c r="K15" s="989"/>
      <c r="L15" s="989"/>
      <c r="M15" s="989"/>
      <c r="N15" s="989"/>
      <c r="O15" s="989"/>
      <c r="P15" s="989"/>
    </row>
    <row r="16" spans="1:18">
      <c r="A16" s="1004">
        <v>8</v>
      </c>
      <c r="B16" s="989" t="s">
        <v>1786</v>
      </c>
      <c r="C16" s="1121">
        <v>8259</v>
      </c>
      <c r="D16" s="989"/>
      <c r="E16" s="989"/>
      <c r="F16" s="989"/>
      <c r="G16" s="989"/>
      <c r="H16" s="989"/>
      <c r="I16" s="989"/>
      <c r="J16" s="989"/>
      <c r="K16" s="989"/>
      <c r="L16" s="989"/>
      <c r="M16" s="989"/>
      <c r="N16" s="989"/>
      <c r="O16" s="989"/>
      <c r="P16" s="989"/>
    </row>
    <row r="17" spans="1:16">
      <c r="A17" s="1004">
        <v>9</v>
      </c>
      <c r="B17" s="989" t="s">
        <v>1793</v>
      </c>
      <c r="C17" s="1121">
        <v>114070</v>
      </c>
      <c r="D17" s="989"/>
      <c r="E17" s="989"/>
      <c r="F17" s="989"/>
      <c r="G17" s="989"/>
      <c r="H17" s="989"/>
      <c r="I17" s="989"/>
      <c r="J17" s="989"/>
      <c r="K17" s="989"/>
      <c r="L17" s="989"/>
      <c r="M17" s="989"/>
      <c r="N17" s="989"/>
      <c r="O17" s="989"/>
      <c r="P17" s="989"/>
    </row>
    <row r="18" spans="1:16">
      <c r="A18" s="1004">
        <v>10</v>
      </c>
      <c r="B18" s="989" t="s">
        <v>1837</v>
      </c>
      <c r="C18" s="1121">
        <v>561386</v>
      </c>
      <c r="D18" s="989"/>
      <c r="E18" s="989"/>
      <c r="F18" s="989"/>
      <c r="G18" s="989"/>
      <c r="H18" s="989"/>
      <c r="I18" s="989"/>
      <c r="J18" s="989"/>
      <c r="K18" s="989"/>
      <c r="L18" s="989"/>
      <c r="M18" s="989"/>
      <c r="N18" s="989"/>
      <c r="O18" s="989"/>
      <c r="P18" s="989"/>
    </row>
    <row r="19" spans="1:16">
      <c r="A19" s="1004">
        <v>11</v>
      </c>
      <c r="B19" s="989" t="s">
        <v>1838</v>
      </c>
      <c r="C19" s="1121">
        <v>57506</v>
      </c>
      <c r="D19" s="989"/>
      <c r="E19" s="989"/>
      <c r="F19" s="989"/>
      <c r="G19" s="989"/>
      <c r="H19" s="989"/>
      <c r="I19" s="989"/>
      <c r="J19" s="989"/>
      <c r="K19" s="989"/>
      <c r="L19" s="989"/>
      <c r="M19" s="989"/>
      <c r="N19" s="989"/>
      <c r="O19" s="989"/>
      <c r="P19" s="989"/>
    </row>
    <row r="20" spans="1:16">
      <c r="A20" s="1004">
        <v>12</v>
      </c>
      <c r="B20" s="989" t="s">
        <v>1839</v>
      </c>
      <c r="C20" s="1121">
        <v>25</v>
      </c>
      <c r="D20" s="989"/>
      <c r="E20" s="989"/>
      <c r="F20" s="989"/>
      <c r="G20" s="989"/>
      <c r="H20" s="989"/>
      <c r="I20" s="989"/>
      <c r="J20" s="989"/>
      <c r="K20" s="989"/>
      <c r="L20" s="989"/>
      <c r="M20" s="989"/>
      <c r="N20" s="989"/>
      <c r="O20" s="989"/>
      <c r="P20" s="989"/>
    </row>
    <row r="21" spans="1:16">
      <c r="A21" s="1004">
        <v>13</v>
      </c>
      <c r="B21" s="989" t="s">
        <v>1840</v>
      </c>
      <c r="C21" s="1121">
        <v>0</v>
      </c>
      <c r="D21" s="989"/>
      <c r="E21" s="989"/>
      <c r="F21" s="989"/>
      <c r="G21" s="989"/>
      <c r="H21" s="989"/>
      <c r="I21" s="989"/>
      <c r="J21" s="989"/>
      <c r="K21" s="989"/>
      <c r="L21" s="989"/>
      <c r="M21" s="989"/>
      <c r="N21" s="989"/>
      <c r="O21" s="989"/>
      <c r="P21" s="989"/>
    </row>
  </sheetData>
  <mergeCells count="10">
    <mergeCell ref="B5:B8"/>
    <mergeCell ref="C5:P5"/>
    <mergeCell ref="D6:P6"/>
    <mergeCell ref="D7:H7"/>
    <mergeCell ref="I7:I8"/>
    <mergeCell ref="J7:J8"/>
    <mergeCell ref="K7:K8"/>
    <mergeCell ref="L7:L8"/>
    <mergeCell ref="M7:M8"/>
    <mergeCell ref="N7:P7"/>
  </mergeCells>
  <hyperlinks>
    <hyperlink ref="R5" location="Index!A1" display="Index" xr:uid="{8048E08B-DC36-4425-AE88-A28377E5FC89}"/>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1239-986D-40E7-B724-BBBF81181207}">
  <sheetPr>
    <tabColor theme="6"/>
  </sheetPr>
  <dimension ref="A1:G7"/>
  <sheetViews>
    <sheetView workbookViewId="0"/>
  </sheetViews>
  <sheetFormatPr defaultColWidth="9.1796875" defaultRowHeight="11.5"/>
  <cols>
    <col min="1" max="1" width="20" style="984" customWidth="1"/>
    <col min="2" max="2" width="24.54296875" style="984" bestFit="1" customWidth="1"/>
    <col min="3" max="3" width="25" style="984" bestFit="1" customWidth="1"/>
    <col min="4" max="4" width="57.453125" style="984" bestFit="1" customWidth="1"/>
    <col min="5" max="5" width="31" style="984" bestFit="1" customWidth="1"/>
    <col min="6" max="6" width="13.81640625" style="984" customWidth="1"/>
    <col min="7" max="16384" width="9.1796875" style="984"/>
  </cols>
  <sheetData>
    <row r="1" spans="1:7" ht="13">
      <c r="A1" s="1133" t="s">
        <v>1990</v>
      </c>
    </row>
    <row r="3" spans="1:7">
      <c r="A3" s="981"/>
      <c r="B3" s="1316" t="s">
        <v>1841</v>
      </c>
      <c r="C3" s="1316"/>
      <c r="D3" s="1316"/>
      <c r="E3" s="1014"/>
      <c r="G3" s="651" t="s">
        <v>282</v>
      </c>
    </row>
    <row r="4" spans="1:7">
      <c r="A4" s="981"/>
      <c r="B4" s="1014" t="s">
        <v>1842</v>
      </c>
      <c r="C4" s="1014" t="s">
        <v>1843</v>
      </c>
      <c r="D4" s="1014" t="s">
        <v>1844</v>
      </c>
      <c r="E4" s="1014" t="s">
        <v>1845</v>
      </c>
    </row>
    <row r="5" spans="1:7">
      <c r="A5" s="989" t="s">
        <v>1846</v>
      </c>
      <c r="B5" s="989">
        <v>0</v>
      </c>
      <c r="C5" s="989">
        <v>0</v>
      </c>
      <c r="D5" s="989">
        <v>0</v>
      </c>
      <c r="E5" s="1127">
        <f>'ESG7'!C55 / 'ESG7'!C61 *100</f>
        <v>88.816268019500683</v>
      </c>
    </row>
    <row r="6" spans="1:7">
      <c r="A6" s="989" t="s">
        <v>1847</v>
      </c>
      <c r="B6" s="989"/>
      <c r="C6" s="989"/>
      <c r="D6" s="989"/>
      <c r="E6" s="989"/>
    </row>
    <row r="7" spans="1:7">
      <c r="A7" s="984" t="s">
        <v>1848</v>
      </c>
    </row>
  </sheetData>
  <mergeCells count="1">
    <mergeCell ref="B3:D3"/>
  </mergeCells>
  <hyperlinks>
    <hyperlink ref="G3" location="Index!A1" display="Index" xr:uid="{98E8D56B-255C-48C1-869A-B1A896AD371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4F721-552B-479A-ACEF-C51D5BF84631}">
  <sheetPr>
    <tabColor rgb="FF005AB4"/>
  </sheetPr>
  <dimension ref="A1:G6"/>
  <sheetViews>
    <sheetView showGridLines="0" workbookViewId="0"/>
  </sheetViews>
  <sheetFormatPr defaultColWidth="8.81640625" defaultRowHeight="13"/>
  <cols>
    <col min="1" max="1" width="16.7265625" style="5" customWidth="1"/>
    <col min="2" max="2" width="12.7265625" style="5" customWidth="1"/>
    <col min="3" max="3" width="65.6328125" style="5" customWidth="1"/>
    <col min="4" max="4" width="2.26953125" style="5" customWidth="1"/>
    <col min="5" max="5" width="47.6328125" style="5" customWidth="1"/>
    <col min="6" max="6" width="4.08984375" style="5" customWidth="1"/>
    <col min="7" max="16384" width="8.81640625" style="5"/>
  </cols>
  <sheetData>
    <row r="1" spans="1:7">
      <c r="A1" s="631" t="s">
        <v>1042</v>
      </c>
    </row>
    <row r="2" spans="1:7" s="682" customFormat="1" ht="12.5">
      <c r="A2" s="400"/>
    </row>
    <row r="3" spans="1:7" s="682" customFormat="1" ht="12.5">
      <c r="A3" s="683"/>
    </row>
    <row r="4" spans="1:7" s="362" customFormat="1" ht="31.5" customHeight="1">
      <c r="A4" s="757" t="s">
        <v>945</v>
      </c>
      <c r="B4" s="533" t="s">
        <v>798</v>
      </c>
      <c r="C4" s="609" t="s">
        <v>536</v>
      </c>
      <c r="D4" s="609"/>
      <c r="E4" s="609" t="s">
        <v>1656</v>
      </c>
      <c r="G4" s="651" t="s">
        <v>282</v>
      </c>
    </row>
    <row r="5" spans="1:7" s="682" customFormat="1" ht="46">
      <c r="A5" s="637" t="s">
        <v>1043</v>
      </c>
      <c r="B5" s="638" t="s">
        <v>947</v>
      </c>
      <c r="C5" s="552" t="s">
        <v>1044</v>
      </c>
      <c r="D5" s="552"/>
      <c r="E5" s="959" t="s">
        <v>1045</v>
      </c>
    </row>
    <row r="6" spans="1:7" s="682" customFormat="1" ht="34.5">
      <c r="A6" s="640" t="s">
        <v>1046</v>
      </c>
      <c r="B6" s="641" t="s">
        <v>950</v>
      </c>
      <c r="C6" s="554" t="s">
        <v>1047</v>
      </c>
      <c r="D6" s="554"/>
      <c r="E6" s="918" t="s">
        <v>1515</v>
      </c>
    </row>
  </sheetData>
  <hyperlinks>
    <hyperlink ref="G4" location="Index!A1" display="Index" xr:uid="{59F896CA-DBEF-4207-AB23-92DE06DEE8A9}"/>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64DA-BEE2-4E07-AE38-D1DB4D43710A}">
  <sheetPr>
    <tabColor theme="6"/>
  </sheetPr>
  <dimension ref="A1:T61"/>
  <sheetViews>
    <sheetView workbookViewId="0"/>
  </sheetViews>
  <sheetFormatPr defaultRowHeight="11.5"/>
  <cols>
    <col min="1" max="1" width="3.08984375" style="1018" customWidth="1"/>
    <col min="2" max="2" width="52.90625" style="1018" customWidth="1"/>
    <col min="3" max="3" width="45.7265625" style="1018" customWidth="1"/>
    <col min="4" max="5" width="15.81640625" style="1018" bestFit="1" customWidth="1"/>
    <col min="6" max="8" width="8.7265625" style="1018"/>
    <col min="9" max="9" width="11.90625" style="1018" customWidth="1"/>
    <col min="10" max="13" width="8.7265625" style="1018"/>
    <col min="14" max="14" width="11.7265625" style="1018" customWidth="1"/>
    <col min="15" max="15" width="10.453125" style="1018" customWidth="1"/>
    <col min="16" max="17" width="8.7265625" style="1018"/>
    <col min="18" max="18" width="8.7265625" style="1018" customWidth="1"/>
    <col min="19" max="19" width="8.7265625" style="1018"/>
    <col min="20" max="16384" width="8.7265625" style="984"/>
  </cols>
  <sheetData>
    <row r="1" spans="1:20" ht="13">
      <c r="A1" s="1135" t="s">
        <v>1991</v>
      </c>
      <c r="B1" s="984"/>
      <c r="C1" s="984"/>
      <c r="D1" s="984"/>
      <c r="E1" s="984"/>
      <c r="F1" s="984"/>
      <c r="G1" s="984"/>
      <c r="H1" s="984"/>
      <c r="I1" s="984"/>
      <c r="J1" s="984"/>
      <c r="K1" s="984"/>
      <c r="L1" s="984"/>
      <c r="M1" s="984"/>
      <c r="N1" s="984"/>
      <c r="O1" s="984"/>
      <c r="P1" s="984"/>
      <c r="Q1" s="984"/>
      <c r="R1" s="984"/>
    </row>
    <row r="2" spans="1:20">
      <c r="B2" s="984"/>
      <c r="C2" s="984"/>
      <c r="D2" s="984"/>
      <c r="E2" s="984"/>
      <c r="F2" s="984"/>
      <c r="G2" s="984"/>
      <c r="H2" s="984"/>
      <c r="I2" s="984"/>
      <c r="J2" s="984"/>
      <c r="K2" s="984"/>
      <c r="L2" s="984"/>
      <c r="M2" s="984"/>
      <c r="N2" s="984"/>
      <c r="O2" s="984"/>
      <c r="P2" s="984"/>
      <c r="Q2" s="984"/>
      <c r="R2" s="984"/>
      <c r="S2" s="984"/>
    </row>
    <row r="3" spans="1:20">
      <c r="A3" s="1024"/>
      <c r="B3" s="1025"/>
      <c r="C3" s="986" t="s">
        <v>44</v>
      </c>
      <c r="D3" s="986" t="s">
        <v>45</v>
      </c>
      <c r="E3" s="986" t="s">
        <v>46</v>
      </c>
      <c r="F3" s="986" t="s">
        <v>84</v>
      </c>
      <c r="G3" s="986" t="s">
        <v>85</v>
      </c>
      <c r="H3" s="986" t="s">
        <v>294</v>
      </c>
      <c r="I3" s="986" t="s">
        <v>260</v>
      </c>
      <c r="J3" s="986" t="s">
        <v>290</v>
      </c>
      <c r="K3" s="986" t="s">
        <v>297</v>
      </c>
      <c r="L3" s="986" t="s">
        <v>298</v>
      </c>
      <c r="M3" s="986" t="s">
        <v>299</v>
      </c>
      <c r="N3" s="986" t="s">
        <v>300</v>
      </c>
      <c r="O3" s="986" t="s">
        <v>302</v>
      </c>
      <c r="P3" s="986" t="s">
        <v>309</v>
      </c>
      <c r="Q3" s="986" t="s">
        <v>310</v>
      </c>
      <c r="R3" s="986" t="s">
        <v>396</v>
      </c>
      <c r="S3" s="984"/>
    </row>
    <row r="4" spans="1:20" ht="23" customHeight="1">
      <c r="A4" s="1317"/>
      <c r="B4" s="1317"/>
      <c r="C4" s="1318">
        <v>45291</v>
      </c>
      <c r="D4" s="1318"/>
      <c r="E4" s="1318"/>
      <c r="F4" s="1318"/>
      <c r="G4" s="1318"/>
      <c r="H4" s="1318"/>
      <c r="I4" s="1318"/>
      <c r="J4" s="1318"/>
      <c r="K4" s="1318"/>
      <c r="L4" s="1318"/>
      <c r="M4" s="1318"/>
      <c r="N4" s="1318"/>
      <c r="O4" s="1318"/>
      <c r="P4" s="1318"/>
      <c r="Q4" s="1318"/>
      <c r="R4" s="1318"/>
      <c r="S4" s="984"/>
      <c r="T4" s="651" t="s">
        <v>282</v>
      </c>
    </row>
    <row r="5" spans="1:20" ht="11.5" customHeight="1">
      <c r="A5" s="1317"/>
      <c r="B5" s="1317"/>
      <c r="C5" s="1026"/>
      <c r="D5" s="1316" t="s">
        <v>1849</v>
      </c>
      <c r="E5" s="1316"/>
      <c r="F5" s="1316"/>
      <c r="G5" s="1316"/>
      <c r="H5" s="1316"/>
      <c r="I5" s="1316" t="s">
        <v>1850</v>
      </c>
      <c r="J5" s="1316"/>
      <c r="K5" s="1316"/>
      <c r="L5" s="1316"/>
      <c r="M5" s="1316"/>
      <c r="N5" s="1316" t="s">
        <v>1851</v>
      </c>
      <c r="O5" s="1316"/>
      <c r="P5" s="1316"/>
      <c r="Q5" s="1316"/>
      <c r="R5" s="1316"/>
      <c r="S5" s="984"/>
    </row>
    <row r="6" spans="1:20" ht="33.5" customHeight="1">
      <c r="A6" s="1317"/>
      <c r="B6" s="1317"/>
      <c r="C6" s="1120"/>
      <c r="D6" s="1319" t="s">
        <v>1852</v>
      </c>
      <c r="E6" s="1319"/>
      <c r="F6" s="1319"/>
      <c r="G6" s="1319"/>
      <c r="H6" s="1319"/>
      <c r="I6" s="1319" t="s">
        <v>1852</v>
      </c>
      <c r="J6" s="1319"/>
      <c r="K6" s="1319"/>
      <c r="L6" s="1319"/>
      <c r="M6" s="1319"/>
      <c r="N6" s="1319" t="s">
        <v>1852</v>
      </c>
      <c r="O6" s="1319"/>
      <c r="P6" s="1319"/>
      <c r="Q6" s="1319"/>
      <c r="R6" s="1319"/>
      <c r="S6" s="984"/>
    </row>
    <row r="7" spans="1:20" ht="23" customHeight="1">
      <c r="A7" s="1317"/>
      <c r="B7" s="1317"/>
      <c r="C7" s="1312" t="s">
        <v>1979</v>
      </c>
      <c r="D7" s="1027"/>
      <c r="E7" s="1316" t="s">
        <v>1853</v>
      </c>
      <c r="F7" s="1316"/>
      <c r="G7" s="1316"/>
      <c r="H7" s="1316"/>
      <c r="I7" s="1124"/>
      <c r="J7" s="1316" t="s">
        <v>1853</v>
      </c>
      <c r="K7" s="1316"/>
      <c r="L7" s="1316"/>
      <c r="M7" s="1316"/>
      <c r="N7" s="1124"/>
      <c r="O7" s="1316" t="s">
        <v>1853</v>
      </c>
      <c r="P7" s="1316"/>
      <c r="Q7" s="1316"/>
      <c r="R7" s="1316"/>
      <c r="S7" s="984"/>
    </row>
    <row r="8" spans="1:20" ht="46">
      <c r="A8" s="1317"/>
      <c r="B8" s="1317"/>
      <c r="C8" s="1312"/>
      <c r="D8" s="1028"/>
      <c r="E8" s="1028"/>
      <c r="F8" s="1021" t="s">
        <v>1854</v>
      </c>
      <c r="G8" s="1021" t="s">
        <v>1855</v>
      </c>
      <c r="H8" s="1021" t="s">
        <v>1856</v>
      </c>
      <c r="I8" s="1021"/>
      <c r="J8" s="1021"/>
      <c r="K8" s="1021" t="s">
        <v>1854</v>
      </c>
      <c r="L8" s="1021" t="s">
        <v>1857</v>
      </c>
      <c r="M8" s="1021" t="s">
        <v>1856</v>
      </c>
      <c r="N8" s="1021"/>
      <c r="O8" s="1023"/>
      <c r="P8" s="1023" t="s">
        <v>1854</v>
      </c>
      <c r="Q8" s="1023" t="s">
        <v>1858</v>
      </c>
      <c r="R8" s="1023" t="s">
        <v>1856</v>
      </c>
      <c r="S8" s="984"/>
    </row>
    <row r="9" spans="1:20" ht="18.5" customHeight="1">
      <c r="A9" s="1021"/>
      <c r="B9" s="1021" t="s">
        <v>1859</v>
      </c>
      <c r="C9" s="1029"/>
      <c r="D9" s="1130"/>
      <c r="E9" s="1029"/>
      <c r="F9" s="1029"/>
      <c r="G9" s="1029"/>
      <c r="H9" s="1029"/>
      <c r="I9" s="1029"/>
      <c r="J9" s="1029"/>
      <c r="K9" s="1029"/>
      <c r="L9" s="1029"/>
      <c r="M9" s="1029"/>
      <c r="N9" s="1029"/>
      <c r="O9" s="1029"/>
      <c r="P9" s="1029"/>
      <c r="Q9" s="1029"/>
      <c r="R9" s="1029"/>
      <c r="S9" s="984"/>
    </row>
    <row r="10" spans="1:20" ht="23">
      <c r="A10" s="1004">
        <v>1</v>
      </c>
      <c r="B10" s="989" t="s">
        <v>1860</v>
      </c>
      <c r="C10" s="1030">
        <v>768919.02636285999</v>
      </c>
      <c r="D10" s="1131">
        <v>557343.75889099995</v>
      </c>
      <c r="E10" s="1031"/>
      <c r="F10" s="1031"/>
      <c r="G10" s="1031"/>
      <c r="H10" s="1031"/>
      <c r="I10" s="1031"/>
      <c r="J10" s="1031"/>
      <c r="K10" s="1031"/>
      <c r="L10" s="1031"/>
      <c r="M10" s="1031"/>
      <c r="N10" s="1030">
        <v>557343.75889099995</v>
      </c>
      <c r="O10" s="1031"/>
      <c r="P10" s="1031"/>
      <c r="Q10" s="1031"/>
      <c r="R10" s="1031"/>
      <c r="S10" s="984"/>
    </row>
    <row r="11" spans="1:20">
      <c r="A11" s="1004">
        <v>2</v>
      </c>
      <c r="B11" s="1032" t="s">
        <v>1861</v>
      </c>
      <c r="C11" s="1030">
        <v>57378.926159859999</v>
      </c>
      <c r="D11" s="1132"/>
      <c r="E11" s="1034"/>
      <c r="F11" s="1034"/>
      <c r="G11" s="1034"/>
      <c r="H11" s="1034"/>
      <c r="I11" s="1034"/>
      <c r="J11" s="1034"/>
      <c r="K11" s="1034"/>
      <c r="L11" s="1034"/>
      <c r="M11" s="1034"/>
      <c r="N11" s="1034"/>
      <c r="O11" s="1034"/>
      <c r="P11" s="1034"/>
      <c r="Q11" s="1034"/>
      <c r="R11" s="1034"/>
      <c r="S11" s="984"/>
    </row>
    <row r="12" spans="1:20">
      <c r="A12" s="1004">
        <v>3</v>
      </c>
      <c r="B12" s="1035" t="s">
        <v>1264</v>
      </c>
      <c r="C12" s="1030">
        <v>1387.143644</v>
      </c>
      <c r="D12" s="1132"/>
      <c r="E12" s="1034"/>
      <c r="F12" s="1034"/>
      <c r="G12" s="1034"/>
      <c r="H12" s="1034"/>
      <c r="I12" s="1034"/>
      <c r="J12" s="1034"/>
      <c r="K12" s="1034"/>
      <c r="L12" s="1034"/>
      <c r="M12" s="1034"/>
      <c r="N12" s="1034"/>
      <c r="O12" s="1034"/>
      <c r="P12" s="1034"/>
      <c r="Q12" s="1034"/>
      <c r="R12" s="1034"/>
      <c r="S12" s="984"/>
    </row>
    <row r="13" spans="1:20">
      <c r="A13" s="1004">
        <v>4</v>
      </c>
      <c r="B13" s="1036" t="s">
        <v>327</v>
      </c>
      <c r="C13" s="1030">
        <v>0</v>
      </c>
      <c r="D13" s="1132"/>
      <c r="E13" s="1034"/>
      <c r="F13" s="1034"/>
      <c r="G13" s="1034"/>
      <c r="H13" s="1034"/>
      <c r="I13" s="1034"/>
      <c r="J13" s="1034"/>
      <c r="K13" s="1034"/>
      <c r="L13" s="1034"/>
      <c r="M13" s="1034"/>
      <c r="N13" s="1034"/>
      <c r="O13" s="1034"/>
      <c r="P13" s="1034"/>
      <c r="Q13" s="1034"/>
      <c r="R13" s="1034"/>
      <c r="S13" s="984"/>
    </row>
    <row r="14" spans="1:20">
      <c r="A14" s="1004">
        <v>5</v>
      </c>
      <c r="B14" s="1036" t="s">
        <v>1862</v>
      </c>
      <c r="C14" s="1030">
        <v>1385.6684990000001</v>
      </c>
      <c r="D14" s="1132"/>
      <c r="E14" s="1037"/>
      <c r="F14" s="1034"/>
      <c r="G14" s="1034"/>
      <c r="H14" s="1034"/>
      <c r="I14" s="1034"/>
      <c r="J14" s="1034"/>
      <c r="K14" s="1034"/>
      <c r="L14" s="1034"/>
      <c r="M14" s="1034"/>
      <c r="N14" s="1034"/>
      <c r="O14" s="1034"/>
      <c r="P14" s="1034"/>
      <c r="Q14" s="1034"/>
      <c r="R14" s="1034"/>
      <c r="S14" s="984"/>
    </row>
    <row r="15" spans="1:20">
      <c r="A15" s="1004">
        <v>6</v>
      </c>
      <c r="B15" s="1036" t="s">
        <v>1347</v>
      </c>
      <c r="C15" s="1030">
        <v>1.4751449999999999</v>
      </c>
      <c r="D15" s="1132"/>
      <c r="E15" s="1034"/>
      <c r="F15" s="1038"/>
      <c r="G15" s="1034"/>
      <c r="H15" s="1034"/>
      <c r="I15" s="1034"/>
      <c r="J15" s="1034"/>
      <c r="K15" s="1038"/>
      <c r="L15" s="1034"/>
      <c r="M15" s="1034"/>
      <c r="N15" s="1034"/>
      <c r="O15" s="1034"/>
      <c r="P15" s="1038"/>
      <c r="Q15" s="1034"/>
      <c r="R15" s="1034"/>
      <c r="S15" s="984"/>
    </row>
    <row r="16" spans="1:20">
      <c r="A16" s="1004">
        <v>7</v>
      </c>
      <c r="B16" s="1035" t="s">
        <v>1265</v>
      </c>
      <c r="C16" s="1030">
        <v>55991.782515860003</v>
      </c>
      <c r="D16" s="1132"/>
      <c r="E16" s="1034"/>
      <c r="F16" s="1034"/>
      <c r="G16" s="1034"/>
      <c r="H16" s="1034"/>
      <c r="I16" s="1034"/>
      <c r="J16" s="1034"/>
      <c r="K16" s="1034"/>
      <c r="L16" s="1034"/>
      <c r="M16" s="1034"/>
      <c r="N16" s="1034"/>
      <c r="O16" s="1034"/>
      <c r="P16" s="1034"/>
      <c r="Q16" s="1034"/>
      <c r="R16" s="1034"/>
      <c r="S16" s="984"/>
    </row>
    <row r="17" spans="1:19">
      <c r="A17" s="1004">
        <v>8</v>
      </c>
      <c r="B17" s="1036" t="s">
        <v>1863</v>
      </c>
      <c r="C17" s="1030">
        <v>0.96983299999999995</v>
      </c>
      <c r="D17" s="1132"/>
      <c r="E17" s="1034"/>
      <c r="F17" s="1034"/>
      <c r="G17" s="1034"/>
      <c r="H17" s="1034"/>
      <c r="I17" s="1034"/>
      <c r="J17" s="1034"/>
      <c r="K17" s="1034"/>
      <c r="L17" s="1034"/>
      <c r="M17" s="1034"/>
      <c r="N17" s="1034"/>
      <c r="O17" s="1034"/>
      <c r="P17" s="1034"/>
      <c r="Q17" s="1034"/>
      <c r="R17" s="1034"/>
      <c r="S17" s="984"/>
    </row>
    <row r="18" spans="1:19">
      <c r="A18" s="1004">
        <v>9</v>
      </c>
      <c r="B18" s="1039" t="s">
        <v>327</v>
      </c>
      <c r="C18" s="1030">
        <v>0.96983299999999995</v>
      </c>
      <c r="D18" s="1132"/>
      <c r="E18" s="1034"/>
      <c r="F18" s="1034"/>
      <c r="G18" s="1034"/>
      <c r="H18" s="1034"/>
      <c r="I18" s="1034"/>
      <c r="J18" s="1034"/>
      <c r="K18" s="1034"/>
      <c r="L18" s="1034"/>
      <c r="M18" s="1034"/>
      <c r="N18" s="1034"/>
      <c r="O18" s="1034"/>
      <c r="P18" s="1034"/>
      <c r="Q18" s="1034"/>
      <c r="R18" s="1034"/>
      <c r="S18" s="984"/>
    </row>
    <row r="19" spans="1:19">
      <c r="A19" s="1004">
        <v>10</v>
      </c>
      <c r="B19" s="1039" t="s">
        <v>1862</v>
      </c>
      <c r="C19" s="1030">
        <v>0</v>
      </c>
      <c r="D19" s="1132"/>
      <c r="E19" s="1037"/>
      <c r="F19" s="1034"/>
      <c r="G19" s="1034"/>
      <c r="H19" s="1034"/>
      <c r="I19" s="1034"/>
      <c r="J19" s="1034"/>
      <c r="K19" s="1034"/>
      <c r="L19" s="1034"/>
      <c r="M19" s="1034"/>
      <c r="N19" s="1034"/>
      <c r="O19" s="1034"/>
      <c r="P19" s="1034"/>
      <c r="Q19" s="1034"/>
      <c r="R19" s="1034"/>
      <c r="S19" s="984"/>
    </row>
    <row r="20" spans="1:19">
      <c r="A20" s="1004">
        <v>11</v>
      </c>
      <c r="B20" s="1039" t="s">
        <v>1347</v>
      </c>
      <c r="C20" s="1030">
        <v>0</v>
      </c>
      <c r="D20" s="1132"/>
      <c r="E20" s="1034"/>
      <c r="F20" s="1038"/>
      <c r="G20" s="1034"/>
      <c r="H20" s="1034"/>
      <c r="I20" s="1034"/>
      <c r="J20" s="1034"/>
      <c r="K20" s="1038"/>
      <c r="L20" s="1034"/>
      <c r="M20" s="1034"/>
      <c r="N20" s="1034"/>
      <c r="O20" s="1034"/>
      <c r="P20" s="1038"/>
      <c r="Q20" s="1034"/>
      <c r="R20" s="1034"/>
      <c r="S20" s="984"/>
    </row>
    <row r="21" spans="1:19">
      <c r="A21" s="1004">
        <v>12</v>
      </c>
      <c r="B21" s="1036" t="s">
        <v>1864</v>
      </c>
      <c r="C21" s="1030">
        <v>0</v>
      </c>
      <c r="D21" s="1132"/>
      <c r="E21" s="1034"/>
      <c r="F21" s="1034"/>
      <c r="G21" s="1034"/>
      <c r="H21" s="1034"/>
      <c r="I21" s="1034"/>
      <c r="J21" s="1034"/>
      <c r="K21" s="1034"/>
      <c r="L21" s="1034"/>
      <c r="M21" s="1034"/>
      <c r="N21" s="1034"/>
      <c r="O21" s="1034"/>
      <c r="P21" s="1034"/>
      <c r="Q21" s="1034"/>
      <c r="R21" s="1034"/>
      <c r="S21" s="984"/>
    </row>
    <row r="22" spans="1:19">
      <c r="A22" s="1004">
        <v>13</v>
      </c>
      <c r="B22" s="1039" t="s">
        <v>327</v>
      </c>
      <c r="C22" s="1030">
        <v>0</v>
      </c>
      <c r="D22" s="1132"/>
      <c r="E22" s="1034"/>
      <c r="F22" s="1034"/>
      <c r="G22" s="1034"/>
      <c r="H22" s="1034"/>
      <c r="I22" s="1034"/>
      <c r="J22" s="1034"/>
      <c r="K22" s="1034"/>
      <c r="L22" s="1034"/>
      <c r="M22" s="1034"/>
      <c r="N22" s="1034"/>
      <c r="O22" s="1034"/>
      <c r="P22" s="1034"/>
      <c r="Q22" s="1034"/>
      <c r="R22" s="1034"/>
      <c r="S22" s="984"/>
    </row>
    <row r="23" spans="1:19">
      <c r="A23" s="1004">
        <v>14</v>
      </c>
      <c r="B23" s="1039" t="s">
        <v>1862</v>
      </c>
      <c r="C23" s="1030">
        <v>0</v>
      </c>
      <c r="D23" s="1132"/>
      <c r="E23" s="1037"/>
      <c r="F23" s="1034"/>
      <c r="G23" s="1034"/>
      <c r="H23" s="1034"/>
      <c r="I23" s="1034"/>
      <c r="J23" s="1034"/>
      <c r="K23" s="1034"/>
      <c r="L23" s="1034"/>
      <c r="M23" s="1034"/>
      <c r="N23" s="1034"/>
      <c r="O23" s="1034"/>
      <c r="P23" s="1034"/>
      <c r="Q23" s="1034"/>
      <c r="R23" s="1034"/>
      <c r="S23" s="984"/>
    </row>
    <row r="24" spans="1:19">
      <c r="A24" s="1004">
        <v>15</v>
      </c>
      <c r="B24" s="1039" t="s">
        <v>1347</v>
      </c>
      <c r="C24" s="1030">
        <v>0</v>
      </c>
      <c r="D24" s="1132"/>
      <c r="E24" s="1034"/>
      <c r="F24" s="1038"/>
      <c r="G24" s="1034"/>
      <c r="H24" s="1034"/>
      <c r="I24" s="1034"/>
      <c r="J24" s="1034"/>
      <c r="K24" s="1038"/>
      <c r="L24" s="1034"/>
      <c r="M24" s="1034"/>
      <c r="N24" s="1034"/>
      <c r="O24" s="1034"/>
      <c r="P24" s="1038"/>
      <c r="Q24" s="1034"/>
      <c r="R24" s="1034"/>
      <c r="S24" s="984"/>
    </row>
    <row r="25" spans="1:19">
      <c r="A25" s="1004">
        <v>16</v>
      </c>
      <c r="B25" s="1036" t="s">
        <v>1865</v>
      </c>
      <c r="C25" s="1030">
        <v>11730.86145919</v>
      </c>
      <c r="D25" s="1132"/>
      <c r="E25" s="1034"/>
      <c r="F25" s="1034"/>
      <c r="G25" s="1034"/>
      <c r="H25" s="1034"/>
      <c r="I25" s="1034"/>
      <c r="J25" s="1034"/>
      <c r="K25" s="1034"/>
      <c r="L25" s="1034"/>
      <c r="M25" s="1034"/>
      <c r="N25" s="1034"/>
      <c r="O25" s="1034"/>
      <c r="P25" s="1034"/>
      <c r="Q25" s="1034"/>
      <c r="R25" s="1034"/>
      <c r="S25" s="984"/>
    </row>
    <row r="26" spans="1:19">
      <c r="A26" s="1004">
        <v>17</v>
      </c>
      <c r="B26" s="1039" t="s">
        <v>327</v>
      </c>
      <c r="C26" s="1030">
        <v>10.141885</v>
      </c>
      <c r="D26" s="1132"/>
      <c r="E26" s="1034"/>
      <c r="F26" s="1034"/>
      <c r="G26" s="1034"/>
      <c r="H26" s="1034"/>
      <c r="I26" s="1034"/>
      <c r="J26" s="1034"/>
      <c r="K26" s="1034"/>
      <c r="L26" s="1034"/>
      <c r="M26" s="1034"/>
      <c r="N26" s="1034"/>
      <c r="O26" s="1034"/>
      <c r="P26" s="1034"/>
      <c r="Q26" s="1034"/>
      <c r="R26" s="1034"/>
      <c r="S26" s="984"/>
    </row>
    <row r="27" spans="1:19">
      <c r="A27" s="1004">
        <v>18</v>
      </c>
      <c r="B27" s="1039" t="s">
        <v>1862</v>
      </c>
      <c r="C27" s="1030">
        <v>0</v>
      </c>
      <c r="D27" s="1132"/>
      <c r="E27" s="1037"/>
      <c r="F27" s="1034"/>
      <c r="G27" s="1034"/>
      <c r="H27" s="1034"/>
      <c r="I27" s="1034"/>
      <c r="J27" s="1034"/>
      <c r="K27" s="1034"/>
      <c r="L27" s="1034"/>
      <c r="M27" s="1034"/>
      <c r="N27" s="1034"/>
      <c r="O27" s="1034"/>
      <c r="P27" s="1034"/>
      <c r="Q27" s="1034"/>
      <c r="R27" s="1034"/>
      <c r="S27" s="984"/>
    </row>
    <row r="28" spans="1:19">
      <c r="A28" s="1004">
        <v>19</v>
      </c>
      <c r="B28" s="1039" t="s">
        <v>1347</v>
      </c>
      <c r="C28" s="1030">
        <v>11720.71957419</v>
      </c>
      <c r="D28" s="1132"/>
      <c r="E28" s="1034"/>
      <c r="F28" s="1038"/>
      <c r="G28" s="1034"/>
      <c r="H28" s="1034"/>
      <c r="I28" s="1034"/>
      <c r="J28" s="1034"/>
      <c r="K28" s="1038"/>
      <c r="L28" s="1034"/>
      <c r="M28" s="1034"/>
      <c r="N28" s="1034"/>
      <c r="O28" s="1034"/>
      <c r="P28" s="1038"/>
      <c r="Q28" s="1034"/>
      <c r="R28" s="1034"/>
      <c r="S28" s="984"/>
    </row>
    <row r="29" spans="1:19" ht="23">
      <c r="A29" s="1004">
        <v>20</v>
      </c>
      <c r="B29" s="1032" t="s">
        <v>1866</v>
      </c>
      <c r="C29" s="1030">
        <v>91704.331770999997</v>
      </c>
      <c r="D29" s="1132"/>
      <c r="E29" s="1034"/>
      <c r="F29" s="1034"/>
      <c r="G29" s="1034"/>
      <c r="H29" s="1034"/>
      <c r="I29" s="1034"/>
      <c r="J29" s="1034"/>
      <c r="K29" s="1034"/>
      <c r="L29" s="1034"/>
      <c r="M29" s="1034"/>
      <c r="N29" s="1034"/>
      <c r="O29" s="1034"/>
      <c r="P29" s="1034"/>
      <c r="Q29" s="1034"/>
      <c r="R29" s="1034"/>
      <c r="S29" s="984"/>
    </row>
    <row r="30" spans="1:19">
      <c r="A30" s="1004">
        <v>21</v>
      </c>
      <c r="B30" s="1036" t="s">
        <v>327</v>
      </c>
      <c r="C30" s="1030">
        <v>90792.057121000005</v>
      </c>
      <c r="D30" s="1132"/>
      <c r="E30" s="1034"/>
      <c r="F30" s="1034"/>
      <c r="G30" s="1034"/>
      <c r="H30" s="1034"/>
      <c r="I30" s="1034"/>
      <c r="J30" s="1034"/>
      <c r="K30" s="1034"/>
      <c r="L30" s="1034"/>
      <c r="M30" s="1034"/>
      <c r="N30" s="1034"/>
      <c r="O30" s="1034"/>
      <c r="P30" s="1034"/>
      <c r="Q30" s="1034"/>
      <c r="R30" s="1034"/>
      <c r="S30" s="984"/>
    </row>
    <row r="31" spans="1:19">
      <c r="A31" s="1004">
        <v>22</v>
      </c>
      <c r="B31" s="1036" t="s">
        <v>1862</v>
      </c>
      <c r="C31" s="1030">
        <v>0</v>
      </c>
      <c r="D31" s="1131"/>
      <c r="E31" s="1037"/>
      <c r="F31" s="1034"/>
      <c r="G31" s="1034"/>
      <c r="H31" s="1034"/>
      <c r="I31" s="1034"/>
      <c r="J31" s="1034"/>
      <c r="K31" s="1034"/>
      <c r="L31" s="1034"/>
      <c r="M31" s="1034"/>
      <c r="N31" s="1034"/>
      <c r="O31" s="1034"/>
      <c r="P31" s="1034"/>
      <c r="Q31" s="1034"/>
      <c r="R31" s="1034"/>
      <c r="S31" s="984"/>
    </row>
    <row r="32" spans="1:19">
      <c r="A32" s="1004">
        <v>23</v>
      </c>
      <c r="B32" s="1036" t="s">
        <v>1347</v>
      </c>
      <c r="C32" s="1030">
        <v>912.27464999999995</v>
      </c>
      <c r="D32" s="1131"/>
      <c r="E32" s="1034"/>
      <c r="F32" s="1038"/>
      <c r="G32" s="1034"/>
      <c r="H32" s="1034"/>
      <c r="I32" s="1034"/>
      <c r="J32" s="1034"/>
      <c r="K32" s="1038"/>
      <c r="L32" s="1034"/>
      <c r="M32" s="1034"/>
      <c r="N32" s="1037"/>
      <c r="O32" s="1034"/>
      <c r="P32" s="1038"/>
      <c r="Q32" s="1034"/>
      <c r="R32" s="1034"/>
      <c r="S32" s="984"/>
    </row>
    <row r="33" spans="1:19">
      <c r="A33" s="1004">
        <v>24</v>
      </c>
      <c r="B33" s="1032" t="s">
        <v>1268</v>
      </c>
      <c r="C33" s="1030">
        <v>609143.98013399995</v>
      </c>
      <c r="D33" s="1131">
        <v>557343.75889099995</v>
      </c>
      <c r="E33" s="1034"/>
      <c r="F33" s="1034"/>
      <c r="G33" s="1034"/>
      <c r="H33" s="1037"/>
      <c r="I33" s="1040"/>
      <c r="J33" s="1040"/>
      <c r="K33" s="1040"/>
      <c r="L33" s="1040"/>
      <c r="M33" s="1040"/>
      <c r="N33" s="1033">
        <v>557343.75889099995</v>
      </c>
      <c r="O33" s="1034"/>
      <c r="P33" s="1034"/>
      <c r="Q33" s="1034"/>
      <c r="R33" s="1034"/>
      <c r="S33" s="984"/>
    </row>
    <row r="34" spans="1:19" ht="23">
      <c r="A34" s="1004">
        <v>25</v>
      </c>
      <c r="B34" s="1036" t="s">
        <v>1867</v>
      </c>
      <c r="C34" s="1030">
        <v>552586.50586000003</v>
      </c>
      <c r="D34" s="1131">
        <v>552586.50586000003</v>
      </c>
      <c r="E34" s="1034"/>
      <c r="F34" s="1034"/>
      <c r="G34" s="1034"/>
      <c r="H34" s="1037"/>
      <c r="I34" s="1040"/>
      <c r="J34" s="1040"/>
      <c r="K34" s="1040"/>
      <c r="L34" s="1040"/>
      <c r="M34" s="1040"/>
      <c r="N34" s="1033">
        <v>552586.50586000003</v>
      </c>
      <c r="O34" s="1034"/>
      <c r="P34" s="1034"/>
      <c r="Q34" s="1034"/>
      <c r="R34" s="1034"/>
      <c r="S34" s="984"/>
    </row>
    <row r="35" spans="1:19">
      <c r="A35" s="1004">
        <v>26</v>
      </c>
      <c r="B35" s="1036" t="s">
        <v>1868</v>
      </c>
      <c r="C35" s="1030">
        <v>0</v>
      </c>
      <c r="D35" s="1131">
        <v>0</v>
      </c>
      <c r="E35" s="1034"/>
      <c r="F35" s="1034"/>
      <c r="G35" s="1034"/>
      <c r="H35" s="1037"/>
      <c r="I35" s="1040"/>
      <c r="J35" s="1040"/>
      <c r="K35" s="1040"/>
      <c r="L35" s="1040"/>
      <c r="M35" s="1040"/>
      <c r="N35" s="1033">
        <v>0</v>
      </c>
      <c r="O35" s="1034"/>
      <c r="P35" s="1034"/>
      <c r="Q35" s="1034"/>
      <c r="R35" s="1034"/>
      <c r="S35" s="984"/>
    </row>
    <row r="36" spans="1:19">
      <c r="A36" s="1004">
        <v>27</v>
      </c>
      <c r="B36" s="1036" t="s">
        <v>1869</v>
      </c>
      <c r="C36" s="1030">
        <v>4757.2530310000002</v>
      </c>
      <c r="D36" s="1131">
        <v>4757.2530310000002</v>
      </c>
      <c r="E36" s="1034"/>
      <c r="F36" s="1034"/>
      <c r="G36" s="1034"/>
      <c r="H36" s="1037"/>
      <c r="I36" s="1040"/>
      <c r="J36" s="1040"/>
      <c r="K36" s="1040"/>
      <c r="L36" s="1040"/>
      <c r="M36" s="1040"/>
      <c r="N36" s="1033">
        <v>4757.2530310000002</v>
      </c>
      <c r="O36" s="1034"/>
      <c r="P36" s="1034"/>
      <c r="Q36" s="1034"/>
      <c r="R36" s="1034"/>
      <c r="S36" s="984"/>
    </row>
    <row r="37" spans="1:19">
      <c r="A37" s="1004">
        <v>28</v>
      </c>
      <c r="B37" s="1032" t="s">
        <v>1870</v>
      </c>
      <c r="C37" s="1030">
        <v>10691.788297999999</v>
      </c>
      <c r="D37" s="1131"/>
      <c r="E37" s="1031"/>
      <c r="F37" s="1031"/>
      <c r="G37" s="1031"/>
      <c r="H37" s="1041"/>
      <c r="I37" s="1031"/>
      <c r="J37" s="1031"/>
      <c r="K37" s="1031"/>
      <c r="L37" s="1031"/>
      <c r="M37" s="1031"/>
      <c r="N37" s="1033"/>
      <c r="O37" s="1034"/>
      <c r="P37" s="1034"/>
      <c r="Q37" s="1034"/>
      <c r="R37" s="1034"/>
      <c r="S37" s="984"/>
    </row>
    <row r="38" spans="1:19">
      <c r="A38" s="1004">
        <v>29</v>
      </c>
      <c r="B38" s="1036" t="s">
        <v>1871</v>
      </c>
      <c r="C38" s="1030">
        <v>0</v>
      </c>
      <c r="D38" s="1131"/>
      <c r="E38" s="1034"/>
      <c r="F38" s="1037"/>
      <c r="G38" s="1034"/>
      <c r="H38" s="1037"/>
      <c r="I38" s="1034"/>
      <c r="J38" s="1034"/>
      <c r="K38" s="1034"/>
      <c r="L38" s="1034"/>
      <c r="M38" s="1034"/>
      <c r="N38" s="1033"/>
      <c r="O38" s="1034"/>
      <c r="P38" s="1034"/>
      <c r="Q38" s="1034"/>
      <c r="R38" s="1034"/>
      <c r="S38" s="984"/>
    </row>
    <row r="39" spans="1:19">
      <c r="A39" s="1004">
        <v>30</v>
      </c>
      <c r="B39" s="1036" t="s">
        <v>1872</v>
      </c>
      <c r="C39" s="1030">
        <v>10691.788297999999</v>
      </c>
      <c r="D39" s="1131"/>
      <c r="E39" s="1034"/>
      <c r="F39" s="1037" t="s">
        <v>1873</v>
      </c>
      <c r="G39" s="1034"/>
      <c r="H39" s="1037"/>
      <c r="I39" s="1034"/>
      <c r="J39" s="1034"/>
      <c r="K39" s="1034"/>
      <c r="L39" s="1034"/>
      <c r="M39" s="1034"/>
      <c r="N39" s="1033"/>
      <c r="O39" s="1034"/>
      <c r="P39" s="1034"/>
      <c r="Q39" s="1034"/>
      <c r="R39" s="1034"/>
      <c r="S39" s="984"/>
    </row>
    <row r="40" spans="1:19" ht="23">
      <c r="A40" s="1004">
        <v>31</v>
      </c>
      <c r="B40" s="1042" t="s">
        <v>1874</v>
      </c>
      <c r="C40" s="1030">
        <v>24.889092000000002</v>
      </c>
      <c r="D40" s="1131">
        <v>24.889092000000002</v>
      </c>
      <c r="E40" s="1034"/>
      <c r="F40" s="1037"/>
      <c r="G40" s="1034"/>
      <c r="H40" s="1037"/>
      <c r="I40" s="1034"/>
      <c r="J40" s="1034"/>
      <c r="K40" s="1034"/>
      <c r="L40" s="1034"/>
      <c r="M40" s="1034"/>
      <c r="N40" s="1033">
        <v>24.889092000000002</v>
      </c>
      <c r="O40" s="1034"/>
      <c r="P40" s="1034"/>
      <c r="Q40" s="1034"/>
      <c r="R40" s="1034"/>
      <c r="S40" s="984"/>
    </row>
    <row r="41" spans="1:19">
      <c r="A41" s="1004">
        <v>32</v>
      </c>
      <c r="B41" s="1043" t="s">
        <v>1875</v>
      </c>
      <c r="C41" s="1030">
        <v>768943.91545485996</v>
      </c>
      <c r="D41" s="1131">
        <v>557368.64798300003</v>
      </c>
      <c r="E41" s="1034"/>
      <c r="F41" s="1034"/>
      <c r="G41" s="1034"/>
      <c r="H41" s="1034"/>
      <c r="I41" s="1034"/>
      <c r="J41" s="1034"/>
      <c r="K41" s="1034"/>
      <c r="L41" s="1034"/>
      <c r="M41" s="1034"/>
      <c r="N41" s="1033">
        <v>557368.64798300003</v>
      </c>
      <c r="O41" s="1034"/>
      <c r="P41" s="1034"/>
      <c r="Q41" s="1034"/>
      <c r="R41" s="1034"/>
      <c r="S41" s="984"/>
    </row>
    <row r="42" spans="1:19" ht="23">
      <c r="A42" s="1021"/>
      <c r="B42" s="1021" t="s">
        <v>1876</v>
      </c>
      <c r="C42" s="1023"/>
      <c r="D42" s="1023"/>
      <c r="E42" s="1023"/>
      <c r="F42" s="1023"/>
      <c r="G42" s="1023"/>
      <c r="H42" s="1023"/>
      <c r="I42" s="1023"/>
      <c r="J42" s="1023"/>
      <c r="K42" s="1023"/>
      <c r="L42" s="1023"/>
      <c r="M42" s="1023"/>
      <c r="N42" s="1023"/>
      <c r="O42" s="1023"/>
      <c r="P42" s="1023"/>
      <c r="Q42" s="1023"/>
      <c r="R42" s="1023"/>
      <c r="S42" s="984"/>
    </row>
    <row r="43" spans="1:19" ht="23">
      <c r="A43" s="1004">
        <v>33</v>
      </c>
      <c r="B43" s="1044" t="s">
        <v>1877</v>
      </c>
      <c r="C43" s="1030">
        <v>364088</v>
      </c>
      <c r="D43" s="1040"/>
      <c r="E43" s="1040"/>
      <c r="F43" s="1040"/>
      <c r="G43" s="1040"/>
      <c r="H43" s="1040"/>
      <c r="I43" s="1040"/>
      <c r="J43" s="1040"/>
      <c r="K43" s="1040"/>
      <c r="L43" s="1040"/>
      <c r="M43" s="1040"/>
      <c r="N43" s="1040"/>
      <c r="O43" s="1040"/>
      <c r="P43" s="1040"/>
      <c r="Q43" s="1040"/>
      <c r="R43" s="1040"/>
      <c r="S43" s="984"/>
    </row>
    <row r="44" spans="1:19">
      <c r="A44" s="1004">
        <v>34</v>
      </c>
      <c r="B44" s="1036" t="s">
        <v>327</v>
      </c>
      <c r="C44" s="1030">
        <v>362765</v>
      </c>
      <c r="D44" s="1040"/>
      <c r="E44" s="1040"/>
      <c r="F44" s="1040"/>
      <c r="G44" s="1040"/>
      <c r="H44" s="1040"/>
      <c r="I44" s="1040"/>
      <c r="J44" s="1040"/>
      <c r="K44" s="1040"/>
      <c r="L44" s="1040"/>
      <c r="M44" s="1040"/>
      <c r="N44" s="1040"/>
      <c r="O44" s="1040"/>
      <c r="P44" s="1040"/>
      <c r="Q44" s="1040"/>
      <c r="R44" s="1040"/>
      <c r="S44" s="984"/>
    </row>
    <row r="45" spans="1:19">
      <c r="A45" s="1004">
        <v>35</v>
      </c>
      <c r="B45" s="1036" t="s">
        <v>335</v>
      </c>
      <c r="C45" s="1030">
        <v>411</v>
      </c>
      <c r="D45" s="1040"/>
      <c r="E45" s="1040"/>
      <c r="F45" s="1040"/>
      <c r="G45" s="1040"/>
      <c r="H45" s="1040"/>
      <c r="I45" s="1040"/>
      <c r="J45" s="1040"/>
      <c r="K45" s="1040"/>
      <c r="L45" s="1040"/>
      <c r="M45" s="1040"/>
      <c r="N45" s="1040"/>
      <c r="O45" s="1040"/>
      <c r="P45" s="1040"/>
      <c r="Q45" s="1040"/>
      <c r="R45" s="1040"/>
      <c r="S45" s="984"/>
    </row>
    <row r="46" spans="1:19">
      <c r="A46" s="1004">
        <v>36</v>
      </c>
      <c r="B46" s="1036" t="s">
        <v>1347</v>
      </c>
      <c r="C46" s="1030">
        <v>912</v>
      </c>
      <c r="D46" s="1040"/>
      <c r="E46" s="1040"/>
      <c r="F46" s="1040"/>
      <c r="G46" s="1040"/>
      <c r="H46" s="1040"/>
      <c r="I46" s="1040"/>
      <c r="J46" s="1040"/>
      <c r="K46" s="1040"/>
      <c r="L46" s="1040"/>
      <c r="M46" s="1040"/>
      <c r="N46" s="1040"/>
      <c r="O46" s="1040"/>
      <c r="P46" s="1040"/>
      <c r="Q46" s="1040"/>
      <c r="R46" s="1040"/>
      <c r="S46" s="984"/>
    </row>
    <row r="47" spans="1:19" ht="23">
      <c r="A47" s="1004">
        <v>37</v>
      </c>
      <c r="B47" s="1045" t="s">
        <v>1878</v>
      </c>
      <c r="C47" s="1030">
        <v>38088</v>
      </c>
      <c r="D47" s="1040"/>
      <c r="E47" s="1040"/>
      <c r="F47" s="1040"/>
      <c r="G47" s="1040"/>
      <c r="H47" s="1040"/>
      <c r="I47" s="1040"/>
      <c r="J47" s="1040"/>
      <c r="K47" s="1040"/>
      <c r="L47" s="1040"/>
      <c r="M47" s="1040"/>
      <c r="N47" s="1040"/>
      <c r="O47" s="1040"/>
      <c r="P47" s="1040"/>
      <c r="Q47" s="1040"/>
      <c r="R47" s="1040"/>
      <c r="S47" s="984"/>
    </row>
    <row r="48" spans="1:19">
      <c r="A48" s="1004">
        <v>38</v>
      </c>
      <c r="B48" s="1036" t="s">
        <v>327</v>
      </c>
      <c r="C48" s="1030">
        <v>38088</v>
      </c>
      <c r="D48" s="1040"/>
      <c r="E48" s="1040"/>
      <c r="F48" s="1040"/>
      <c r="G48" s="1040"/>
      <c r="H48" s="1040"/>
      <c r="I48" s="1040"/>
      <c r="J48" s="1040"/>
      <c r="K48" s="1040"/>
      <c r="L48" s="1040"/>
      <c r="M48" s="1040"/>
      <c r="N48" s="1040"/>
      <c r="O48" s="1040"/>
      <c r="P48" s="1040"/>
      <c r="Q48" s="1040"/>
      <c r="R48" s="1040"/>
      <c r="S48" s="984"/>
    </row>
    <row r="49" spans="1:19">
      <c r="A49" s="1004">
        <v>39</v>
      </c>
      <c r="B49" s="1036" t="s">
        <v>335</v>
      </c>
      <c r="C49" s="1030">
        <v>0</v>
      </c>
      <c r="D49" s="1040"/>
      <c r="E49" s="1040"/>
      <c r="F49" s="1040"/>
      <c r="G49" s="1040"/>
      <c r="H49" s="1040"/>
      <c r="I49" s="1040"/>
      <c r="J49" s="1040"/>
      <c r="K49" s="1040"/>
      <c r="L49" s="1040"/>
      <c r="M49" s="1040"/>
      <c r="N49" s="1040"/>
      <c r="O49" s="1040"/>
      <c r="P49" s="1040"/>
      <c r="Q49" s="1040"/>
      <c r="R49" s="1040"/>
      <c r="S49" s="984"/>
    </row>
    <row r="50" spans="1:19">
      <c r="A50" s="1004">
        <v>40</v>
      </c>
      <c r="B50" s="1036" t="s">
        <v>1347</v>
      </c>
      <c r="C50" s="1030">
        <v>0</v>
      </c>
      <c r="D50" s="1040"/>
      <c r="E50" s="1040"/>
      <c r="F50" s="1040"/>
      <c r="G50" s="1040"/>
      <c r="H50" s="1040"/>
      <c r="I50" s="1040"/>
      <c r="J50" s="1040"/>
      <c r="K50" s="1040"/>
      <c r="L50" s="1040"/>
      <c r="M50" s="1040"/>
      <c r="N50" s="1040"/>
      <c r="O50" s="1040"/>
      <c r="P50" s="1040"/>
      <c r="Q50" s="1040"/>
      <c r="R50" s="1040"/>
      <c r="S50" s="984"/>
    </row>
    <row r="51" spans="1:19">
      <c r="A51" s="1004">
        <v>41</v>
      </c>
      <c r="B51" s="1046" t="s">
        <v>1879</v>
      </c>
      <c r="C51" s="1030">
        <v>2063</v>
      </c>
      <c r="D51" s="1040"/>
      <c r="E51" s="1040"/>
      <c r="F51" s="1040"/>
      <c r="G51" s="1040"/>
      <c r="H51" s="1040"/>
      <c r="I51" s="1040"/>
      <c r="J51" s="1040"/>
      <c r="K51" s="1040"/>
      <c r="L51" s="1040"/>
      <c r="M51" s="1040"/>
      <c r="N51" s="1040"/>
      <c r="O51" s="1040"/>
      <c r="P51" s="1040"/>
      <c r="Q51" s="1040"/>
      <c r="R51" s="1040"/>
      <c r="S51" s="984"/>
    </row>
    <row r="52" spans="1:19">
      <c r="A52" s="1004">
        <v>42</v>
      </c>
      <c r="B52" s="1046" t="s">
        <v>1880</v>
      </c>
      <c r="C52" s="1030">
        <v>28623</v>
      </c>
      <c r="D52" s="1040"/>
      <c r="E52" s="1040"/>
      <c r="F52" s="1040"/>
      <c r="G52" s="1040"/>
      <c r="H52" s="1040"/>
      <c r="I52" s="1040"/>
      <c r="J52" s="1040"/>
      <c r="K52" s="1040"/>
      <c r="L52" s="1040"/>
      <c r="M52" s="1040"/>
      <c r="N52" s="1040"/>
      <c r="O52" s="1040"/>
      <c r="P52" s="1040"/>
      <c r="Q52" s="1040"/>
      <c r="R52" s="1040"/>
      <c r="S52" s="984"/>
    </row>
    <row r="53" spans="1:19">
      <c r="A53" s="1004">
        <v>43</v>
      </c>
      <c r="B53" s="1046" t="s">
        <v>1881</v>
      </c>
      <c r="C53" s="1030">
        <v>102095</v>
      </c>
      <c r="D53" s="1040"/>
      <c r="E53" s="1040"/>
      <c r="F53" s="1040"/>
      <c r="G53" s="1040"/>
      <c r="H53" s="1040"/>
      <c r="I53" s="1040"/>
      <c r="J53" s="1040"/>
      <c r="K53" s="1040"/>
      <c r="L53" s="1040"/>
      <c r="M53" s="1040"/>
      <c r="N53" s="1040"/>
      <c r="O53" s="1040"/>
      <c r="P53" s="1040"/>
      <c r="Q53" s="1040"/>
      <c r="R53" s="1040"/>
      <c r="S53" s="984"/>
    </row>
    <row r="54" spans="1:19">
      <c r="A54" s="1004">
        <v>44</v>
      </c>
      <c r="B54" s="1046" t="s">
        <v>1882</v>
      </c>
      <c r="C54" s="1030">
        <v>33125</v>
      </c>
      <c r="D54" s="1040"/>
      <c r="E54" s="1040"/>
      <c r="F54" s="1040"/>
      <c r="G54" s="1040"/>
      <c r="H54" s="1040"/>
      <c r="I54" s="1040"/>
      <c r="J54" s="1040"/>
      <c r="K54" s="1040"/>
      <c r="L54" s="1040"/>
      <c r="M54" s="1040"/>
      <c r="N54" s="1040"/>
      <c r="O54" s="1040"/>
      <c r="P54" s="1040"/>
      <c r="Q54" s="1040"/>
      <c r="R54" s="1040"/>
      <c r="S54" s="984"/>
    </row>
    <row r="55" spans="1:19">
      <c r="A55" s="1004">
        <v>45</v>
      </c>
      <c r="B55" s="1043" t="s">
        <v>1883</v>
      </c>
      <c r="C55" s="1030">
        <v>1337025</v>
      </c>
      <c r="D55" s="1040"/>
      <c r="E55" s="1040"/>
      <c r="F55" s="1040"/>
      <c r="G55" s="1040"/>
      <c r="H55" s="1040"/>
      <c r="I55" s="1040"/>
      <c r="J55" s="1040"/>
      <c r="K55" s="1040"/>
      <c r="L55" s="1040"/>
      <c r="M55" s="1040"/>
      <c r="N55" s="1040"/>
      <c r="O55" s="1040"/>
      <c r="P55" s="1040"/>
      <c r="Q55" s="1040"/>
      <c r="R55" s="1040"/>
      <c r="S55" s="984"/>
    </row>
    <row r="56" spans="1:19" ht="23">
      <c r="A56" s="1021"/>
      <c r="B56" s="1021" t="s">
        <v>1884</v>
      </c>
      <c r="C56" s="1021"/>
      <c r="D56" s="1021"/>
      <c r="E56" s="1021"/>
      <c r="F56" s="1021"/>
      <c r="G56" s="1021"/>
      <c r="H56" s="1021"/>
      <c r="I56" s="1021"/>
      <c r="J56" s="1021"/>
      <c r="K56" s="1021"/>
      <c r="L56" s="1021"/>
      <c r="M56" s="1021"/>
      <c r="N56" s="1021"/>
      <c r="O56" s="1021"/>
      <c r="P56" s="1021"/>
      <c r="Q56" s="1021"/>
      <c r="R56" s="1021"/>
      <c r="S56" s="984"/>
    </row>
    <row r="57" spans="1:19">
      <c r="A57" s="1004">
        <v>46</v>
      </c>
      <c r="B57" s="1046" t="s">
        <v>1885</v>
      </c>
      <c r="C57" s="1030">
        <v>128178</v>
      </c>
      <c r="D57" s="1040"/>
      <c r="E57" s="1040"/>
      <c r="F57" s="1040"/>
      <c r="G57" s="1040"/>
      <c r="H57" s="1040"/>
      <c r="I57" s="1040"/>
      <c r="J57" s="1040"/>
      <c r="K57" s="1040"/>
      <c r="L57" s="1040"/>
      <c r="M57" s="1040"/>
      <c r="N57" s="1040"/>
      <c r="O57" s="1040"/>
      <c r="P57" s="1040"/>
      <c r="Q57" s="1040"/>
      <c r="R57" s="1040"/>
      <c r="S57" s="984"/>
    </row>
    <row r="58" spans="1:19">
      <c r="A58" s="1004">
        <v>47</v>
      </c>
      <c r="B58" s="1047" t="s">
        <v>1886</v>
      </c>
      <c r="C58" s="1030">
        <v>0</v>
      </c>
      <c r="D58" s="1040"/>
      <c r="E58" s="1040"/>
      <c r="F58" s="1040"/>
      <c r="G58" s="1040"/>
      <c r="H58" s="1040"/>
      <c r="I58" s="1040"/>
      <c r="J58" s="1040"/>
      <c r="K58" s="1040"/>
      <c r="L58" s="1040"/>
      <c r="M58" s="1040"/>
      <c r="N58" s="1040"/>
      <c r="O58" s="1040"/>
      <c r="P58" s="1040"/>
      <c r="Q58" s="1040"/>
      <c r="R58" s="1040"/>
      <c r="S58" s="984"/>
    </row>
    <row r="59" spans="1:19">
      <c r="A59" s="1004">
        <v>48</v>
      </c>
      <c r="B59" s="1046" t="s">
        <v>1887</v>
      </c>
      <c r="C59" s="1030">
        <v>40179</v>
      </c>
      <c r="D59" s="1040"/>
      <c r="E59" s="1040"/>
      <c r="F59" s="1040"/>
      <c r="G59" s="1040"/>
      <c r="H59" s="1040"/>
      <c r="I59" s="1040"/>
      <c r="J59" s="1040"/>
      <c r="K59" s="1040"/>
      <c r="L59" s="1040"/>
      <c r="M59" s="1040"/>
      <c r="N59" s="1040"/>
      <c r="O59" s="1040"/>
      <c r="P59" s="1040"/>
      <c r="Q59" s="1040"/>
      <c r="R59" s="1040"/>
      <c r="S59" s="984"/>
    </row>
    <row r="60" spans="1:19" ht="23">
      <c r="A60" s="1004">
        <v>49</v>
      </c>
      <c r="B60" s="1048" t="s">
        <v>1888</v>
      </c>
      <c r="C60" s="1030">
        <v>168357</v>
      </c>
      <c r="D60" s="1040"/>
      <c r="E60" s="1040"/>
      <c r="F60" s="1040"/>
      <c r="G60" s="1040"/>
      <c r="H60" s="1040"/>
      <c r="I60" s="1040"/>
      <c r="J60" s="1040"/>
      <c r="K60" s="1040"/>
      <c r="L60" s="1040"/>
      <c r="M60" s="1040"/>
      <c r="N60" s="1040"/>
      <c r="O60" s="1040"/>
      <c r="P60" s="1040"/>
      <c r="Q60" s="1040"/>
      <c r="R60" s="1040"/>
      <c r="S60" s="984"/>
    </row>
    <row r="61" spans="1:19">
      <c r="A61" s="1004">
        <v>50</v>
      </c>
      <c r="B61" s="1043" t="s">
        <v>1889</v>
      </c>
      <c r="C61" s="1030">
        <v>1505383</v>
      </c>
      <c r="D61" s="1040"/>
      <c r="E61" s="1040"/>
      <c r="F61" s="1040"/>
      <c r="G61" s="1040"/>
      <c r="H61" s="1040"/>
      <c r="I61" s="1040"/>
      <c r="J61" s="1040"/>
      <c r="K61" s="1040"/>
      <c r="L61" s="1040"/>
      <c r="M61" s="1040"/>
      <c r="N61" s="1040"/>
      <c r="O61" s="1040"/>
      <c r="P61" s="1040"/>
      <c r="Q61" s="1040"/>
      <c r="R61" s="1040"/>
      <c r="S61" s="984"/>
    </row>
  </sheetData>
  <mergeCells count="12">
    <mergeCell ref="A4:B8"/>
    <mergeCell ref="C4:R4"/>
    <mergeCell ref="D5:H5"/>
    <mergeCell ref="I5:M5"/>
    <mergeCell ref="N5:R5"/>
    <mergeCell ref="C7:C8"/>
    <mergeCell ref="E7:H7"/>
    <mergeCell ref="O7:R7"/>
    <mergeCell ref="D6:H6"/>
    <mergeCell ref="I6:M6"/>
    <mergeCell ref="N6:R6"/>
    <mergeCell ref="J7:M7"/>
  </mergeCells>
  <hyperlinks>
    <hyperlink ref="T4" location="Index!A1" display="Index" xr:uid="{78910B55-395E-4BA0-9757-6AAA3F6265FE}"/>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AB249-3D7C-41F4-B63E-387822CBB6D7}">
  <sheetPr>
    <tabColor theme="6"/>
  </sheetPr>
  <dimension ref="A1:AJ25"/>
  <sheetViews>
    <sheetView workbookViewId="0"/>
  </sheetViews>
  <sheetFormatPr defaultColWidth="8.81640625" defaultRowHeight="11.5"/>
  <cols>
    <col min="1" max="1" width="4.1796875" style="1011" customWidth="1"/>
    <col min="2" max="2" width="64.453125" style="1010" customWidth="1"/>
    <col min="3" max="3" width="11.1796875" style="1010" bestFit="1" customWidth="1"/>
    <col min="4" max="4" width="11.26953125" style="1010" customWidth="1"/>
    <col min="5" max="7" width="12.7265625" style="1010" customWidth="1"/>
    <col min="8" max="8" width="8.81640625" style="1010"/>
    <col min="9" max="9" width="9.7265625" style="1010" customWidth="1"/>
    <col min="10" max="10" width="12.7265625" style="1010" bestFit="1" customWidth="1"/>
    <col min="11" max="12" width="12.7265625" style="1010" customWidth="1"/>
    <col min="13" max="13" width="11.1796875" style="1010" bestFit="1" customWidth="1"/>
    <col min="14" max="14" width="11" style="1010" customWidth="1"/>
    <col min="15" max="15" width="12.7265625" style="1010" bestFit="1" customWidth="1"/>
    <col min="16" max="17" width="12.7265625" style="1010" customWidth="1"/>
    <col min="18" max="18" width="13.81640625" style="1010" bestFit="1" customWidth="1"/>
    <col min="19" max="19" width="8.81640625" style="1010"/>
    <col min="20" max="20" width="11.26953125" style="1010" customWidth="1"/>
    <col min="21" max="21" width="12" style="1010" bestFit="1" customWidth="1"/>
    <col min="22" max="22" width="13.7265625" style="1010" customWidth="1"/>
    <col min="23" max="23" width="12" style="1010" customWidth="1"/>
    <col min="24" max="24" width="8.81640625" style="1010"/>
    <col min="25" max="25" width="9.7265625" style="1010" customWidth="1"/>
    <col min="26" max="26" width="13.1796875" style="1010" customWidth="1"/>
    <col min="27" max="27" width="14.453125" style="1010" customWidth="1"/>
    <col min="28" max="28" width="12" style="1010" customWidth="1"/>
    <col min="29" max="29" width="8.81640625" style="1010"/>
    <col min="30" max="30" width="11" style="1010" customWidth="1"/>
    <col min="31" max="31" width="12.54296875" style="1010" bestFit="1" customWidth="1"/>
    <col min="32" max="32" width="13" style="1010" bestFit="1" customWidth="1"/>
    <col min="33" max="33" width="12" style="1010" customWidth="1"/>
    <col min="34" max="34" width="15.7265625" style="1010" bestFit="1" customWidth="1"/>
    <col min="35" max="35" width="11.26953125" style="1010" customWidth="1"/>
    <col min="36" max="16384" width="8.81640625" style="1010"/>
  </cols>
  <sheetData>
    <row r="1" spans="1:36" ht="13">
      <c r="A1" s="1136" t="s">
        <v>1992</v>
      </c>
      <c r="B1" s="1001"/>
    </row>
    <row r="2" spans="1:36">
      <c r="AE2" s="1049"/>
      <c r="AF2" s="1049"/>
      <c r="AG2" s="1049"/>
      <c r="AH2" s="1049"/>
    </row>
    <row r="3" spans="1:36" s="1011" customFormat="1">
      <c r="A3" s="1327"/>
      <c r="B3" s="1327"/>
      <c r="C3" s="986" t="s">
        <v>44</v>
      </c>
      <c r="D3" s="986" t="s">
        <v>45</v>
      </c>
      <c r="E3" s="986" t="s">
        <v>46</v>
      </c>
      <c r="F3" s="986" t="s">
        <v>84</v>
      </c>
      <c r="G3" s="986" t="s">
        <v>85</v>
      </c>
      <c r="H3" s="986" t="s">
        <v>294</v>
      </c>
      <c r="I3" s="986" t="s">
        <v>260</v>
      </c>
      <c r="J3" s="986" t="s">
        <v>290</v>
      </c>
      <c r="K3" s="986" t="s">
        <v>297</v>
      </c>
      <c r="L3" s="986" t="s">
        <v>298</v>
      </c>
      <c r="M3" s="986" t="s">
        <v>299</v>
      </c>
      <c r="N3" s="986" t="s">
        <v>300</v>
      </c>
      <c r="O3" s="986" t="s">
        <v>302</v>
      </c>
      <c r="P3" s="986" t="s">
        <v>309</v>
      </c>
      <c r="Q3" s="986" t="s">
        <v>310</v>
      </c>
      <c r="R3" s="986" t="s">
        <v>396</v>
      </c>
      <c r="S3" s="986" t="s">
        <v>397</v>
      </c>
      <c r="T3" s="986" t="s">
        <v>1890</v>
      </c>
      <c r="U3" s="986" t="s">
        <v>1891</v>
      </c>
      <c r="V3" s="986" t="s">
        <v>1892</v>
      </c>
      <c r="W3" s="986" t="s">
        <v>1893</v>
      </c>
      <c r="X3" s="986" t="s">
        <v>1894</v>
      </c>
      <c r="Y3" s="986" t="s">
        <v>1895</v>
      </c>
      <c r="Z3" s="986" t="s">
        <v>1896</v>
      </c>
      <c r="AA3" s="986" t="s">
        <v>1897</v>
      </c>
      <c r="AB3" s="986" t="s">
        <v>1898</v>
      </c>
      <c r="AC3" s="986" t="s">
        <v>1899</v>
      </c>
      <c r="AD3" s="986" t="s">
        <v>1900</v>
      </c>
      <c r="AE3" s="986" t="s">
        <v>1901</v>
      </c>
      <c r="AF3" s="986" t="s">
        <v>1902</v>
      </c>
      <c r="AG3" s="986" t="s">
        <v>1903</v>
      </c>
      <c r="AH3" s="986" t="s">
        <v>1904</v>
      </c>
    </row>
    <row r="4" spans="1:36" ht="28.9" customHeight="1">
      <c r="A4" s="1050"/>
      <c r="B4" s="1051"/>
      <c r="C4" s="1328" t="s">
        <v>1905</v>
      </c>
      <c r="D4" s="1329"/>
      <c r="E4" s="1329"/>
      <c r="F4" s="1329"/>
      <c r="G4" s="1329"/>
      <c r="H4" s="1329"/>
      <c r="I4" s="1329"/>
      <c r="J4" s="1329"/>
      <c r="K4" s="1329"/>
      <c r="L4" s="1329"/>
      <c r="M4" s="1329"/>
      <c r="N4" s="1329"/>
      <c r="O4" s="1329"/>
      <c r="P4" s="1329"/>
      <c r="Q4" s="1329"/>
      <c r="R4" s="1329"/>
      <c r="S4" s="1328" t="s">
        <v>1906</v>
      </c>
      <c r="T4" s="1329"/>
      <c r="U4" s="1329"/>
      <c r="V4" s="1329"/>
      <c r="W4" s="1329"/>
      <c r="X4" s="1329"/>
      <c r="Y4" s="1329"/>
      <c r="Z4" s="1329"/>
      <c r="AA4" s="1329"/>
      <c r="AB4" s="1329"/>
      <c r="AC4" s="1329"/>
      <c r="AD4" s="1329"/>
      <c r="AE4" s="1329"/>
      <c r="AF4" s="1329"/>
      <c r="AG4" s="1329"/>
      <c r="AH4" s="1330"/>
      <c r="AJ4" s="651" t="s">
        <v>282</v>
      </c>
    </row>
    <row r="5" spans="1:36" ht="14.25" customHeight="1">
      <c r="A5" s="1050"/>
      <c r="B5" s="1051"/>
      <c r="C5" s="1331" t="s">
        <v>1849</v>
      </c>
      <c r="D5" s="1332"/>
      <c r="E5" s="1332"/>
      <c r="F5" s="1332"/>
      <c r="G5" s="1333"/>
      <c r="H5" s="1331" t="s">
        <v>1850</v>
      </c>
      <c r="I5" s="1332"/>
      <c r="J5" s="1332"/>
      <c r="K5" s="1332"/>
      <c r="L5" s="1333"/>
      <c r="M5" s="1331" t="s">
        <v>1851</v>
      </c>
      <c r="N5" s="1332"/>
      <c r="O5" s="1332"/>
      <c r="P5" s="1332"/>
      <c r="Q5" s="1332"/>
      <c r="R5" s="1052"/>
      <c r="S5" s="1331" t="s">
        <v>1849</v>
      </c>
      <c r="T5" s="1332"/>
      <c r="U5" s="1332"/>
      <c r="V5" s="1332"/>
      <c r="W5" s="1333"/>
      <c r="X5" s="1331" t="s">
        <v>1850</v>
      </c>
      <c r="Y5" s="1332"/>
      <c r="Z5" s="1332"/>
      <c r="AA5" s="1332"/>
      <c r="AB5" s="1333"/>
      <c r="AC5" s="1331" t="s">
        <v>1851</v>
      </c>
      <c r="AD5" s="1332"/>
      <c r="AE5" s="1332"/>
      <c r="AF5" s="1332"/>
      <c r="AG5" s="1332"/>
      <c r="AH5" s="1333"/>
    </row>
    <row r="6" spans="1:36" ht="33.75" customHeight="1">
      <c r="A6" s="1050"/>
      <c r="B6" s="1051"/>
      <c r="C6" s="1320" t="s">
        <v>1907</v>
      </c>
      <c r="D6" s="1321"/>
      <c r="E6" s="1321"/>
      <c r="F6" s="1321"/>
      <c r="G6" s="1322"/>
      <c r="H6" s="1320" t="s">
        <v>1907</v>
      </c>
      <c r="I6" s="1321"/>
      <c r="J6" s="1321"/>
      <c r="K6" s="1321"/>
      <c r="L6" s="1322"/>
      <c r="M6" s="1320" t="s">
        <v>1907</v>
      </c>
      <c r="N6" s="1321"/>
      <c r="O6" s="1321"/>
      <c r="P6" s="1321"/>
      <c r="Q6" s="1322"/>
      <c r="R6" s="1323" t="s">
        <v>1908</v>
      </c>
      <c r="S6" s="1320" t="s">
        <v>1909</v>
      </c>
      <c r="T6" s="1321"/>
      <c r="U6" s="1321"/>
      <c r="V6" s="1321"/>
      <c r="W6" s="1322"/>
      <c r="X6" s="1320" t="s">
        <v>1909</v>
      </c>
      <c r="Y6" s="1321"/>
      <c r="Z6" s="1321"/>
      <c r="AA6" s="1321"/>
      <c r="AB6" s="1322"/>
      <c r="AC6" s="1320" t="s">
        <v>1909</v>
      </c>
      <c r="AD6" s="1321"/>
      <c r="AE6" s="1321"/>
      <c r="AF6" s="1321"/>
      <c r="AG6" s="1322"/>
      <c r="AH6" s="1323" t="s">
        <v>1910</v>
      </c>
    </row>
    <row r="7" spans="1:36" ht="11.5" customHeight="1">
      <c r="A7" s="1050"/>
      <c r="B7" s="1051"/>
      <c r="C7" s="1053"/>
      <c r="D7" s="1325" t="s">
        <v>1911</v>
      </c>
      <c r="E7" s="1325"/>
      <c r="F7" s="1325"/>
      <c r="G7" s="1326"/>
      <c r="H7" s="1053"/>
      <c r="I7" s="1325" t="s">
        <v>1911</v>
      </c>
      <c r="J7" s="1325"/>
      <c r="K7" s="1325"/>
      <c r="L7" s="1326"/>
      <c r="M7" s="1053"/>
      <c r="N7" s="1325" t="s">
        <v>1911</v>
      </c>
      <c r="O7" s="1325"/>
      <c r="P7" s="1325"/>
      <c r="Q7" s="1326"/>
      <c r="R7" s="1323"/>
      <c r="S7" s="1053"/>
      <c r="T7" s="1325" t="s">
        <v>1911</v>
      </c>
      <c r="U7" s="1325"/>
      <c r="V7" s="1325"/>
      <c r="W7" s="1326"/>
      <c r="X7" s="1053"/>
      <c r="Y7" s="1325" t="s">
        <v>1911</v>
      </c>
      <c r="Z7" s="1325"/>
      <c r="AA7" s="1325"/>
      <c r="AB7" s="1326"/>
      <c r="AC7" s="1053"/>
      <c r="AD7" s="1325" t="s">
        <v>1911</v>
      </c>
      <c r="AE7" s="1325"/>
      <c r="AF7" s="1325"/>
      <c r="AG7" s="1326"/>
      <c r="AH7" s="1323"/>
    </row>
    <row r="8" spans="1:36" ht="34.5">
      <c r="A8" s="1054"/>
      <c r="B8" s="1055" t="s">
        <v>1912</v>
      </c>
      <c r="C8" s="1056"/>
      <c r="D8" s="1057"/>
      <c r="E8" s="1021" t="s">
        <v>1854</v>
      </c>
      <c r="F8" s="1021" t="s">
        <v>1855</v>
      </c>
      <c r="G8" s="1058" t="s">
        <v>1856</v>
      </c>
      <c r="H8" s="1056"/>
      <c r="I8" s="1057"/>
      <c r="J8" s="1021" t="s">
        <v>1854</v>
      </c>
      <c r="K8" s="1021" t="s">
        <v>1857</v>
      </c>
      <c r="L8" s="1021" t="s">
        <v>1856</v>
      </c>
      <c r="M8" s="1056"/>
      <c r="N8" s="1057"/>
      <c r="O8" s="1021" t="s">
        <v>1854</v>
      </c>
      <c r="P8" s="1021" t="s">
        <v>1858</v>
      </c>
      <c r="Q8" s="1021" t="s">
        <v>1856</v>
      </c>
      <c r="R8" s="1324"/>
      <c r="S8" s="1056"/>
      <c r="T8" s="1057"/>
      <c r="U8" s="1021" t="s">
        <v>1854</v>
      </c>
      <c r="V8" s="1021" t="s">
        <v>1855</v>
      </c>
      <c r="W8" s="1021" t="s">
        <v>1856</v>
      </c>
      <c r="X8" s="1056"/>
      <c r="Y8" s="1057"/>
      <c r="Z8" s="1021" t="s">
        <v>1854</v>
      </c>
      <c r="AA8" s="1021" t="s">
        <v>1857</v>
      </c>
      <c r="AB8" s="1021" t="s">
        <v>1856</v>
      </c>
      <c r="AC8" s="1056"/>
      <c r="AD8" s="1057"/>
      <c r="AE8" s="1021" t="s">
        <v>1854</v>
      </c>
      <c r="AF8" s="1021" t="s">
        <v>1858</v>
      </c>
      <c r="AG8" s="1058" t="s">
        <v>1856</v>
      </c>
      <c r="AH8" s="1324"/>
    </row>
    <row r="9" spans="1:36">
      <c r="A9" s="1059">
        <v>1</v>
      </c>
      <c r="B9" s="1060" t="s">
        <v>1913</v>
      </c>
      <c r="C9" s="1061"/>
      <c r="D9" s="1061"/>
      <c r="E9" s="1061"/>
      <c r="F9" s="1061"/>
      <c r="G9" s="1061"/>
      <c r="H9" s="1061"/>
      <c r="I9" s="1061"/>
      <c r="J9" s="1061"/>
      <c r="K9" s="1061"/>
      <c r="L9" s="1061"/>
      <c r="M9" s="1061"/>
      <c r="N9" s="1061"/>
      <c r="O9" s="1061"/>
      <c r="P9" s="1061"/>
      <c r="Q9" s="1061"/>
      <c r="R9" s="1061"/>
      <c r="S9" s="1061"/>
      <c r="T9" s="1061"/>
      <c r="U9" s="1061"/>
      <c r="V9" s="1061"/>
      <c r="W9" s="1061"/>
      <c r="X9" s="1061"/>
      <c r="Y9" s="1061"/>
      <c r="Z9" s="1061"/>
      <c r="AA9" s="1061"/>
      <c r="AB9" s="1061"/>
      <c r="AC9" s="1061"/>
      <c r="AD9" s="1061"/>
      <c r="AE9" s="1061"/>
      <c r="AF9" s="1061"/>
      <c r="AG9" s="1061"/>
      <c r="AH9" s="1061"/>
      <c r="AI9" s="1062"/>
    </row>
    <row r="10" spans="1:36" ht="23">
      <c r="A10" s="1063">
        <v>2</v>
      </c>
      <c r="B10" s="1064" t="s">
        <v>1860</v>
      </c>
      <c r="C10" s="1125">
        <v>72.484063962800704</v>
      </c>
      <c r="D10" s="1065"/>
      <c r="E10" s="1065"/>
      <c r="F10" s="1065"/>
      <c r="G10" s="1065"/>
      <c r="H10" s="1065"/>
      <c r="I10" s="1065"/>
      <c r="J10" s="1065"/>
      <c r="K10" s="1065"/>
      <c r="L10" s="1065"/>
      <c r="M10" s="1125">
        <v>72.484063962800704</v>
      </c>
      <c r="N10" s="1065"/>
      <c r="O10" s="1065"/>
      <c r="P10" s="1065"/>
      <c r="Q10" s="1065"/>
      <c r="R10" s="1065"/>
      <c r="S10" s="1065"/>
      <c r="T10" s="1065"/>
      <c r="U10" s="1065"/>
      <c r="V10" s="1065"/>
      <c r="W10" s="1065"/>
      <c r="X10" s="1065"/>
      <c r="Y10" s="1065"/>
      <c r="Z10" s="1065"/>
      <c r="AA10" s="1065"/>
      <c r="AB10" s="1065"/>
      <c r="AC10" s="1065"/>
      <c r="AD10" s="1065"/>
      <c r="AE10" s="1065"/>
      <c r="AF10" s="1065"/>
      <c r="AG10" s="1065"/>
      <c r="AH10" s="1065"/>
    </row>
    <row r="11" spans="1:36">
      <c r="A11" s="1063">
        <v>3</v>
      </c>
      <c r="B11" s="1066" t="s">
        <v>1914</v>
      </c>
      <c r="C11" s="1065"/>
      <c r="D11" s="1065"/>
      <c r="E11" s="1065"/>
      <c r="F11" s="1065"/>
      <c r="G11" s="1065"/>
      <c r="H11" s="1065"/>
      <c r="I11" s="1065"/>
      <c r="J11" s="1065"/>
      <c r="K11" s="1065"/>
      <c r="L11" s="1065"/>
      <c r="M11" s="1065"/>
      <c r="N11" s="1065"/>
      <c r="O11" s="1065"/>
      <c r="P11" s="1065"/>
      <c r="Q11" s="1065"/>
      <c r="R11" s="1065"/>
      <c r="S11" s="1065"/>
      <c r="T11" s="1065"/>
      <c r="U11" s="1065"/>
      <c r="V11" s="1065"/>
      <c r="W11" s="1065"/>
      <c r="X11" s="1065"/>
      <c r="Y11" s="1065"/>
      <c r="Z11" s="1065"/>
      <c r="AA11" s="1065"/>
      <c r="AB11" s="1065"/>
      <c r="AC11" s="1065"/>
      <c r="AD11" s="1065"/>
      <c r="AE11" s="1065"/>
      <c r="AF11" s="1065"/>
      <c r="AG11" s="1065"/>
      <c r="AH11" s="1065"/>
    </row>
    <row r="12" spans="1:36">
      <c r="A12" s="1063">
        <v>4</v>
      </c>
      <c r="B12" s="1067" t="s">
        <v>1264</v>
      </c>
      <c r="C12" s="1065"/>
      <c r="D12" s="1065"/>
      <c r="E12" s="1065"/>
      <c r="F12" s="1065"/>
      <c r="G12" s="1065"/>
      <c r="H12" s="1065"/>
      <c r="I12" s="1065"/>
      <c r="J12" s="1065"/>
      <c r="K12" s="1065"/>
      <c r="L12" s="1065"/>
      <c r="M12" s="1065"/>
      <c r="N12" s="1065"/>
      <c r="O12" s="1065"/>
      <c r="P12" s="1065"/>
      <c r="Q12" s="1065"/>
      <c r="R12" s="1065"/>
      <c r="S12" s="1065"/>
      <c r="T12" s="1065"/>
      <c r="U12" s="1065"/>
      <c r="V12" s="1065"/>
      <c r="W12" s="1065"/>
      <c r="X12" s="1065"/>
      <c r="Y12" s="1065"/>
      <c r="Z12" s="1065"/>
      <c r="AA12" s="1065"/>
      <c r="AB12" s="1065"/>
      <c r="AC12" s="1065"/>
      <c r="AD12" s="1065"/>
      <c r="AE12" s="1065"/>
      <c r="AF12" s="1065"/>
      <c r="AG12" s="1065"/>
      <c r="AH12" s="1065"/>
    </row>
    <row r="13" spans="1:36">
      <c r="A13" s="1063">
        <v>5</v>
      </c>
      <c r="B13" s="1067" t="s">
        <v>1265</v>
      </c>
      <c r="C13" s="1065"/>
      <c r="D13" s="1065"/>
      <c r="E13" s="1065"/>
      <c r="F13" s="1065"/>
      <c r="G13" s="1065"/>
      <c r="H13" s="1065"/>
      <c r="I13" s="1065"/>
      <c r="J13" s="1065"/>
      <c r="K13" s="1065"/>
      <c r="L13" s="1065"/>
      <c r="M13" s="1065"/>
      <c r="N13" s="1065"/>
      <c r="O13" s="1065"/>
      <c r="P13" s="1065"/>
      <c r="Q13" s="1065"/>
      <c r="R13" s="1065"/>
      <c r="S13" s="1065"/>
      <c r="T13" s="1065"/>
      <c r="U13" s="1065"/>
      <c r="V13" s="1065"/>
      <c r="W13" s="1065"/>
      <c r="X13" s="1065"/>
      <c r="Y13" s="1065"/>
      <c r="Z13" s="1065"/>
      <c r="AA13" s="1065"/>
      <c r="AB13" s="1065"/>
      <c r="AC13" s="1065"/>
      <c r="AD13" s="1065"/>
      <c r="AE13" s="1065"/>
      <c r="AF13" s="1065"/>
      <c r="AG13" s="1065"/>
      <c r="AH13" s="1065"/>
    </row>
    <row r="14" spans="1:36">
      <c r="A14" s="1063">
        <v>6</v>
      </c>
      <c r="B14" s="1068" t="s">
        <v>1863</v>
      </c>
      <c r="C14" s="1065"/>
      <c r="D14" s="1065"/>
      <c r="E14" s="1065"/>
      <c r="F14" s="1065"/>
      <c r="G14" s="1065"/>
      <c r="H14" s="1065"/>
      <c r="I14" s="1065"/>
      <c r="J14" s="1065"/>
      <c r="K14" s="1065"/>
      <c r="L14" s="1065"/>
      <c r="M14" s="1065"/>
      <c r="N14" s="1065"/>
      <c r="O14" s="1065"/>
      <c r="P14" s="1065"/>
      <c r="Q14" s="1065"/>
      <c r="R14" s="1065"/>
      <c r="S14" s="1065"/>
      <c r="T14" s="1065"/>
      <c r="U14" s="1065"/>
      <c r="V14" s="1065"/>
      <c r="W14" s="1065"/>
      <c r="X14" s="1065"/>
      <c r="Y14" s="1065"/>
      <c r="Z14" s="1065"/>
      <c r="AA14" s="1065"/>
      <c r="AB14" s="1065"/>
      <c r="AC14" s="1065"/>
      <c r="AD14" s="1065"/>
      <c r="AE14" s="1065"/>
      <c r="AF14" s="1065"/>
      <c r="AG14" s="1065"/>
      <c r="AH14" s="1065"/>
    </row>
    <row r="15" spans="1:36">
      <c r="A15" s="1063">
        <v>7</v>
      </c>
      <c r="B15" s="1068" t="s">
        <v>1915</v>
      </c>
      <c r="C15" s="1065"/>
      <c r="D15" s="1065"/>
      <c r="E15" s="1065"/>
      <c r="F15" s="1065"/>
      <c r="G15" s="1065"/>
      <c r="H15" s="1065"/>
      <c r="I15" s="1065"/>
      <c r="J15" s="1065"/>
      <c r="K15" s="1065"/>
      <c r="L15" s="1065"/>
      <c r="M15" s="1065"/>
      <c r="N15" s="1065"/>
      <c r="O15" s="1065"/>
      <c r="P15" s="1065"/>
      <c r="Q15" s="1065"/>
      <c r="R15" s="1065"/>
      <c r="S15" s="1065"/>
      <c r="T15" s="1065"/>
      <c r="U15" s="1065"/>
      <c r="V15" s="1065"/>
      <c r="W15" s="1065"/>
      <c r="X15" s="1065"/>
      <c r="Y15" s="1065"/>
      <c r="Z15" s="1065"/>
      <c r="AA15" s="1065"/>
      <c r="AB15" s="1065"/>
      <c r="AC15" s="1065"/>
      <c r="AD15" s="1065"/>
      <c r="AE15" s="1065"/>
      <c r="AF15" s="1065"/>
      <c r="AG15" s="1065"/>
      <c r="AH15" s="1065"/>
    </row>
    <row r="16" spans="1:36">
      <c r="A16" s="1063">
        <v>8</v>
      </c>
      <c r="B16" s="1068" t="s">
        <v>1865</v>
      </c>
      <c r="C16" s="1065"/>
      <c r="D16" s="1065"/>
      <c r="E16" s="1065"/>
      <c r="F16" s="1065"/>
      <c r="G16" s="1065"/>
      <c r="H16" s="1065"/>
      <c r="I16" s="1065"/>
      <c r="J16" s="1065"/>
      <c r="K16" s="1065"/>
      <c r="L16" s="1065"/>
      <c r="M16" s="1065"/>
      <c r="N16" s="1065"/>
      <c r="O16" s="1065"/>
      <c r="P16" s="1065"/>
      <c r="Q16" s="1065"/>
      <c r="R16" s="1065"/>
      <c r="S16" s="1065"/>
      <c r="T16" s="1065"/>
      <c r="U16" s="1065"/>
      <c r="V16" s="1069"/>
      <c r="W16" s="1065"/>
      <c r="X16" s="1065"/>
      <c r="Y16" s="1065"/>
      <c r="Z16" s="1065"/>
      <c r="AA16" s="1065"/>
      <c r="AB16" s="1065"/>
      <c r="AC16" s="1065"/>
      <c r="AD16" s="1065"/>
      <c r="AE16" s="1065"/>
      <c r="AF16" s="1065"/>
      <c r="AG16" s="1065"/>
      <c r="AH16" s="1065"/>
    </row>
    <row r="17" spans="1:34">
      <c r="A17" s="1063">
        <v>9</v>
      </c>
      <c r="B17" s="1066" t="s">
        <v>1916</v>
      </c>
      <c r="C17" s="1065"/>
      <c r="D17" s="1065"/>
      <c r="E17" s="1065"/>
      <c r="F17" s="1065"/>
      <c r="G17" s="1065"/>
      <c r="H17" s="1065"/>
      <c r="I17" s="1065"/>
      <c r="J17" s="1065"/>
      <c r="K17" s="1065"/>
      <c r="L17" s="1065"/>
      <c r="M17" s="1065"/>
      <c r="N17" s="1065"/>
      <c r="O17" s="1065"/>
      <c r="P17" s="1065"/>
      <c r="Q17" s="1065"/>
      <c r="R17" s="1065"/>
      <c r="S17" s="1065"/>
      <c r="T17" s="1065"/>
      <c r="U17" s="1065"/>
      <c r="V17" s="1065"/>
      <c r="W17" s="1065"/>
      <c r="X17" s="1065"/>
      <c r="Y17" s="1065"/>
      <c r="Z17" s="1065"/>
      <c r="AA17" s="1065"/>
      <c r="AB17" s="1065"/>
      <c r="AC17" s="1065"/>
      <c r="AD17" s="1065"/>
      <c r="AE17" s="1065"/>
      <c r="AF17" s="1065"/>
      <c r="AG17" s="1065"/>
      <c r="AH17" s="1065"/>
    </row>
    <row r="18" spans="1:34">
      <c r="A18" s="1063">
        <v>10</v>
      </c>
      <c r="B18" s="1066" t="s">
        <v>1268</v>
      </c>
      <c r="C18" s="1125">
        <v>91.496227011616369</v>
      </c>
      <c r="D18" s="1065"/>
      <c r="E18" s="1065"/>
      <c r="F18" s="1065"/>
      <c r="G18" s="1071"/>
      <c r="H18" s="1072"/>
      <c r="I18" s="1072"/>
      <c r="J18" s="1072"/>
      <c r="K18" s="1072"/>
      <c r="L18" s="1072"/>
      <c r="M18" s="1126">
        <v>91.496227011616398</v>
      </c>
      <c r="N18" s="1065"/>
      <c r="O18" s="1065"/>
      <c r="P18" s="1065"/>
      <c r="Q18" s="1065"/>
      <c r="R18" s="1065"/>
      <c r="S18" s="1065"/>
      <c r="T18" s="1065"/>
      <c r="U18" s="1065"/>
      <c r="V18" s="1065"/>
      <c r="W18" s="1065"/>
      <c r="X18" s="1072"/>
      <c r="Y18" s="1072"/>
      <c r="Z18" s="1072"/>
      <c r="AA18" s="1072"/>
      <c r="AB18" s="1072"/>
      <c r="AC18" s="1065"/>
      <c r="AD18" s="1065"/>
      <c r="AE18" s="1065"/>
      <c r="AF18" s="1065"/>
      <c r="AG18" s="1065"/>
      <c r="AH18" s="1065"/>
    </row>
    <row r="19" spans="1:34">
      <c r="A19" s="1063">
        <v>11</v>
      </c>
      <c r="B19" s="1068" t="s">
        <v>1867</v>
      </c>
      <c r="C19" s="1125">
        <v>100</v>
      </c>
      <c r="D19" s="1065"/>
      <c r="E19" s="1065"/>
      <c r="F19" s="1065"/>
      <c r="G19" s="1065"/>
      <c r="H19" s="1072"/>
      <c r="I19" s="1072"/>
      <c r="J19" s="1072"/>
      <c r="K19" s="1072"/>
      <c r="L19" s="1072"/>
      <c r="M19" s="1126">
        <v>100</v>
      </c>
      <c r="N19" s="1065"/>
      <c r="O19" s="1065"/>
      <c r="P19" s="1065"/>
      <c r="Q19" s="1065"/>
      <c r="R19" s="1065"/>
      <c r="S19" s="1065"/>
      <c r="T19" s="1065"/>
      <c r="U19" s="1065"/>
      <c r="V19" s="1065"/>
      <c r="W19" s="1065"/>
      <c r="X19" s="1072"/>
      <c r="Y19" s="1072"/>
      <c r="Z19" s="1072"/>
      <c r="AA19" s="1072"/>
      <c r="AB19" s="1072"/>
      <c r="AC19" s="1065"/>
      <c r="AD19" s="1065"/>
      <c r="AE19" s="1065"/>
      <c r="AF19" s="1065"/>
      <c r="AG19" s="1065"/>
      <c r="AH19" s="1065"/>
    </row>
    <row r="20" spans="1:34">
      <c r="A20" s="1063">
        <v>12</v>
      </c>
      <c r="B20" s="1068" t="s">
        <v>1868</v>
      </c>
      <c r="C20" s="1125">
        <v>0</v>
      </c>
      <c r="D20" s="1065"/>
      <c r="E20" s="1065"/>
      <c r="F20" s="1065"/>
      <c r="G20" s="1065"/>
      <c r="H20" s="1072"/>
      <c r="I20" s="1072"/>
      <c r="J20" s="1072"/>
      <c r="K20" s="1072"/>
      <c r="L20" s="1072"/>
      <c r="M20" s="1126">
        <v>0</v>
      </c>
      <c r="N20" s="1065"/>
      <c r="O20" s="1065"/>
      <c r="P20" s="1065"/>
      <c r="Q20" s="1065"/>
      <c r="R20" s="1065"/>
      <c r="S20" s="1065"/>
      <c r="T20" s="1065"/>
      <c r="U20" s="1065"/>
      <c r="V20" s="1065"/>
      <c r="W20" s="1065"/>
      <c r="X20" s="1072"/>
      <c r="Y20" s="1072"/>
      <c r="Z20" s="1072"/>
      <c r="AA20" s="1072"/>
      <c r="AB20" s="1072"/>
      <c r="AC20" s="1065"/>
      <c r="AD20" s="1065"/>
      <c r="AE20" s="1065"/>
      <c r="AF20" s="1065"/>
      <c r="AG20" s="1065"/>
      <c r="AH20" s="1065"/>
    </row>
    <row r="21" spans="1:34">
      <c r="A21" s="1063">
        <v>13</v>
      </c>
      <c r="B21" s="1068" t="s">
        <v>1869</v>
      </c>
      <c r="C21" s="1125">
        <v>100</v>
      </c>
      <c r="D21" s="1065"/>
      <c r="E21" s="1065"/>
      <c r="F21" s="1065"/>
      <c r="G21" s="1065"/>
      <c r="H21" s="1072"/>
      <c r="I21" s="1072"/>
      <c r="J21" s="1072"/>
      <c r="K21" s="1072"/>
      <c r="L21" s="1072"/>
      <c r="M21" s="1126">
        <v>100</v>
      </c>
      <c r="N21" s="1065"/>
      <c r="O21" s="1065"/>
      <c r="P21" s="1065"/>
      <c r="Q21" s="1065"/>
      <c r="R21" s="1065"/>
      <c r="S21" s="1065"/>
      <c r="T21" s="1065"/>
      <c r="U21" s="1065"/>
      <c r="V21" s="1065"/>
      <c r="W21" s="1065"/>
      <c r="X21" s="1072"/>
      <c r="Y21" s="1072"/>
      <c r="Z21" s="1072"/>
      <c r="AA21" s="1072"/>
      <c r="AB21" s="1072"/>
      <c r="AC21" s="1065"/>
      <c r="AD21" s="1065"/>
      <c r="AE21" s="1065"/>
      <c r="AF21" s="1065"/>
      <c r="AG21" s="1065"/>
      <c r="AH21" s="1065"/>
    </row>
    <row r="22" spans="1:34">
      <c r="A22" s="1063">
        <v>14</v>
      </c>
      <c r="B22" s="1067" t="s">
        <v>1917</v>
      </c>
      <c r="C22" s="1065"/>
      <c r="D22" s="1065"/>
      <c r="E22" s="1065"/>
      <c r="F22" s="1065"/>
      <c r="G22" s="1065"/>
      <c r="H22" s="1072"/>
      <c r="I22" s="1072"/>
      <c r="J22" s="1072"/>
      <c r="K22" s="1072"/>
      <c r="L22" s="1072"/>
      <c r="M22" s="1070"/>
      <c r="N22" s="1065"/>
      <c r="O22" s="1065"/>
      <c r="P22" s="1065"/>
      <c r="Q22" s="1065"/>
      <c r="R22" s="1065"/>
      <c r="S22" s="1065"/>
      <c r="T22" s="1065"/>
      <c r="U22" s="1065"/>
      <c r="V22" s="1065"/>
      <c r="W22" s="1065"/>
      <c r="X22" s="1072"/>
      <c r="Y22" s="1072"/>
      <c r="Z22" s="1072"/>
      <c r="AA22" s="1072"/>
      <c r="AB22" s="1072"/>
      <c r="AC22" s="1065"/>
      <c r="AD22" s="1065"/>
      <c r="AE22" s="1065"/>
      <c r="AF22" s="1065"/>
      <c r="AG22" s="1065"/>
      <c r="AH22" s="1065"/>
    </row>
    <row r="23" spans="1:34">
      <c r="A23" s="1063">
        <v>15</v>
      </c>
      <c r="B23" s="1073" t="s">
        <v>1871</v>
      </c>
      <c r="C23" s="1065"/>
      <c r="D23" s="1065"/>
      <c r="E23" s="1065"/>
      <c r="F23" s="1065"/>
      <c r="G23" s="1065"/>
      <c r="H23" s="1072"/>
      <c r="I23" s="1072"/>
      <c r="J23" s="1072"/>
      <c r="K23" s="1072"/>
      <c r="L23" s="1072"/>
      <c r="M23" s="1070"/>
      <c r="N23" s="1065"/>
      <c r="O23" s="1065"/>
      <c r="P23" s="1065"/>
      <c r="Q23" s="1065"/>
      <c r="R23" s="1065"/>
      <c r="S23" s="1065"/>
      <c r="T23" s="1065"/>
      <c r="U23" s="1065"/>
      <c r="V23" s="1065"/>
      <c r="W23" s="1065"/>
      <c r="X23" s="1072"/>
      <c r="Y23" s="1072"/>
      <c r="Z23" s="1072"/>
      <c r="AA23" s="1072"/>
      <c r="AB23" s="1072"/>
      <c r="AC23" s="1065"/>
      <c r="AD23" s="1065"/>
      <c r="AE23" s="1065"/>
      <c r="AF23" s="1065"/>
      <c r="AG23" s="1065"/>
      <c r="AH23" s="1065"/>
    </row>
    <row r="24" spans="1:34">
      <c r="A24" s="1059">
        <v>16</v>
      </c>
      <c r="B24" s="1074" t="s">
        <v>1872</v>
      </c>
      <c r="C24" s="1065"/>
      <c r="D24" s="1061"/>
      <c r="E24" s="1061"/>
      <c r="F24" s="1061"/>
      <c r="G24" s="1061"/>
      <c r="H24" s="1061"/>
      <c r="I24" s="1061"/>
      <c r="J24" s="1061"/>
      <c r="K24" s="1061"/>
      <c r="L24" s="1061"/>
      <c r="M24" s="1075"/>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row>
    <row r="25" spans="1:34" ht="23">
      <c r="A25" s="1063">
        <v>17</v>
      </c>
      <c r="B25" s="1076" t="s">
        <v>1874</v>
      </c>
      <c r="C25" s="1125">
        <v>100</v>
      </c>
      <c r="D25" s="1065"/>
      <c r="E25" s="1065"/>
      <c r="F25" s="1065"/>
      <c r="G25" s="1065"/>
      <c r="H25" s="1072"/>
      <c r="I25" s="1072"/>
      <c r="J25" s="1072"/>
      <c r="K25" s="1072"/>
      <c r="L25" s="1072"/>
      <c r="M25" s="1126">
        <v>100</v>
      </c>
      <c r="N25" s="1065"/>
      <c r="O25" s="1065"/>
      <c r="P25" s="1065"/>
      <c r="Q25" s="1065"/>
      <c r="R25" s="1065"/>
      <c r="S25" s="1065"/>
      <c r="T25" s="1065"/>
      <c r="U25" s="1065"/>
      <c r="V25" s="1065"/>
      <c r="W25" s="1065"/>
      <c r="X25" s="1072"/>
      <c r="Y25" s="1072"/>
      <c r="Z25" s="1072"/>
      <c r="AA25" s="1072"/>
      <c r="AB25" s="1072"/>
      <c r="AC25" s="1065"/>
      <c r="AD25" s="1065"/>
      <c r="AE25" s="1065"/>
      <c r="AF25" s="1065"/>
      <c r="AG25" s="1065"/>
      <c r="AH25" s="1065"/>
    </row>
  </sheetData>
  <mergeCells count="23">
    <mergeCell ref="A3:B3"/>
    <mergeCell ref="C4:R4"/>
    <mergeCell ref="S4:AH4"/>
    <mergeCell ref="C5:G5"/>
    <mergeCell ref="H5:L5"/>
    <mergeCell ref="M5:Q5"/>
    <mergeCell ref="S5:W5"/>
    <mergeCell ref="X5:AB5"/>
    <mergeCell ref="AC5:AH5"/>
    <mergeCell ref="AC6:AG6"/>
    <mergeCell ref="AH6:AH8"/>
    <mergeCell ref="D7:G7"/>
    <mergeCell ref="I7:L7"/>
    <mergeCell ref="N7:Q7"/>
    <mergeCell ref="T7:W7"/>
    <mergeCell ref="Y7:AB7"/>
    <mergeCell ref="AD7:AG7"/>
    <mergeCell ref="C6:G6"/>
    <mergeCell ref="H6:L6"/>
    <mergeCell ref="M6:Q6"/>
    <mergeCell ref="R6:R8"/>
    <mergeCell ref="S6:W6"/>
    <mergeCell ref="X6:AB6"/>
  </mergeCells>
  <hyperlinks>
    <hyperlink ref="AJ4" location="Index!A1" display="Index" xr:uid="{81A454A0-F77B-4270-BB19-5C0DE44DD95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DA7A-41A3-4E27-8A6F-EAB13CD015D7}">
  <sheetPr>
    <tabColor rgb="FF005AB4"/>
  </sheetPr>
  <dimension ref="A1:G8"/>
  <sheetViews>
    <sheetView showGridLines="0" workbookViewId="0"/>
  </sheetViews>
  <sheetFormatPr defaultColWidth="8.81640625" defaultRowHeight="13"/>
  <cols>
    <col min="1" max="1" width="16.7265625" style="5" customWidth="1"/>
    <col min="2" max="2" width="12.7265625" style="5" customWidth="1"/>
    <col min="3" max="3" width="65.6328125" style="5" customWidth="1"/>
    <col min="4" max="4" width="2.81640625" style="5" customWidth="1"/>
    <col min="5" max="5" width="44.81640625" style="5" customWidth="1"/>
    <col min="6" max="6" width="4.08984375" style="5" customWidth="1"/>
    <col min="7" max="16384" width="8.81640625" style="5"/>
  </cols>
  <sheetData>
    <row r="1" spans="1:7">
      <c r="A1" s="631" t="s">
        <v>1048</v>
      </c>
    </row>
    <row r="2" spans="1:7">
      <c r="A2" s="54"/>
    </row>
    <row r="3" spans="1:7">
      <c r="A3" s="28"/>
    </row>
    <row r="4" spans="1:7" ht="31.5" customHeight="1">
      <c r="A4" s="769" t="s">
        <v>945</v>
      </c>
      <c r="B4" s="767" t="s">
        <v>798</v>
      </c>
      <c r="C4" s="768" t="s">
        <v>536</v>
      </c>
      <c r="D4" s="768"/>
      <c r="E4" s="768" t="s">
        <v>1656</v>
      </c>
      <c r="G4" s="651" t="s">
        <v>282</v>
      </c>
    </row>
    <row r="5" spans="1:7" ht="37.5">
      <c r="A5" s="644" t="s">
        <v>1049</v>
      </c>
      <c r="B5" s="645" t="s">
        <v>947</v>
      </c>
      <c r="C5" s="684" t="s">
        <v>1050</v>
      </c>
      <c r="D5" s="684"/>
      <c r="E5" s="963" t="s">
        <v>1051</v>
      </c>
    </row>
    <row r="6" spans="1:7" ht="25">
      <c r="A6" s="647" t="s">
        <v>1052</v>
      </c>
      <c r="B6" s="648" t="s">
        <v>950</v>
      </c>
      <c r="C6" s="685" t="s">
        <v>1053</v>
      </c>
      <c r="D6" s="685"/>
      <c r="E6" s="964" t="s">
        <v>996</v>
      </c>
    </row>
    <row r="7" spans="1:7" ht="37.5">
      <c r="A7" s="647" t="s">
        <v>1054</v>
      </c>
      <c r="B7" s="648" t="s">
        <v>953</v>
      </c>
      <c r="C7" s="685" t="s">
        <v>1055</v>
      </c>
      <c r="D7" s="685"/>
      <c r="E7" s="964" t="s">
        <v>61</v>
      </c>
    </row>
    <row r="8" spans="1:7" ht="37.5">
      <c r="A8" s="647" t="s">
        <v>1052</v>
      </c>
      <c r="B8" s="648" t="s">
        <v>956</v>
      </c>
      <c r="C8" s="685" t="s">
        <v>1056</v>
      </c>
      <c r="D8" s="685"/>
      <c r="E8" s="964" t="s">
        <v>1057</v>
      </c>
    </row>
  </sheetData>
  <hyperlinks>
    <hyperlink ref="G4" location="Index!A1" display="Index" xr:uid="{3225197C-52C8-4CC8-A347-C305C18E42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Disclaimer</vt:lpstr>
      <vt:lpstr>Index</vt:lpstr>
      <vt:lpstr>EU OVA</vt:lpstr>
      <vt:lpstr>EU OVB</vt:lpstr>
      <vt:lpstr>EU LI3</vt:lpstr>
      <vt:lpstr>EU LI1</vt:lpstr>
      <vt:lpstr>EU LI2</vt:lpstr>
      <vt:lpstr>EU LIA</vt:lpstr>
      <vt:lpstr>EU LIB</vt:lpstr>
      <vt:lpstr>EU OV1</vt:lpstr>
      <vt:lpstr>EU INS1</vt:lpstr>
      <vt:lpstr>EU IFRS 9-FL</vt:lpstr>
      <vt:lpstr>EU CCA</vt:lpstr>
      <vt:lpstr>EU CC1</vt:lpstr>
      <vt:lpstr>EU CC2</vt:lpstr>
      <vt:lpstr>EU OVC</vt:lpstr>
      <vt:lpstr>EU CCyB1</vt:lpstr>
      <vt:lpstr>EU CCyB2</vt:lpstr>
      <vt:lpstr>EU LR1</vt:lpstr>
      <vt:lpstr>EU LR2</vt:lpstr>
      <vt:lpstr>EU LR3</vt:lpstr>
      <vt:lpstr>EU LRA</vt:lpstr>
      <vt:lpstr>EU KM1</vt:lpstr>
      <vt:lpstr>EU CRA</vt:lpstr>
      <vt:lpstr>EU CRB</vt:lpstr>
      <vt:lpstr>EU CR4</vt:lpstr>
      <vt:lpstr>EU CR5</vt:lpstr>
      <vt:lpstr>EU CRD</vt:lpstr>
      <vt:lpstr>EU CR1-A</vt:lpstr>
      <vt:lpstr>EU CQ5</vt:lpstr>
      <vt:lpstr>EU CQ4</vt:lpstr>
      <vt:lpstr>EU CQ6</vt:lpstr>
      <vt:lpstr>EU CQ7</vt:lpstr>
      <vt:lpstr>EU CQ8</vt:lpstr>
      <vt:lpstr>EU CR3</vt:lpstr>
      <vt:lpstr>EU CRC</vt:lpstr>
      <vt:lpstr>EU CR1</vt:lpstr>
      <vt:lpstr>EU CQ3</vt:lpstr>
      <vt:lpstr>EU CQ1</vt:lpstr>
      <vt:lpstr>EU CQ2</vt:lpstr>
      <vt:lpstr>EU CR2</vt:lpstr>
      <vt:lpstr>EU CR2a</vt:lpstr>
      <vt:lpstr>EU CCRA</vt:lpstr>
      <vt:lpstr>EU CCR1</vt:lpstr>
      <vt:lpstr>EU CCR2</vt:lpstr>
      <vt:lpstr>EU CCR3</vt:lpstr>
      <vt:lpstr>EU CCR5</vt:lpstr>
      <vt:lpstr>EU CCR6</vt:lpstr>
      <vt:lpstr>EU MR1</vt:lpstr>
      <vt:lpstr>EU MRA</vt:lpstr>
      <vt:lpstr>EU IRRBB1</vt:lpstr>
      <vt:lpstr>EU IRRBBA</vt:lpstr>
      <vt:lpstr>EU LIQA</vt:lpstr>
      <vt:lpstr>EU LIQ1</vt:lpstr>
      <vt:lpstr>EU LIQB</vt:lpstr>
      <vt:lpstr>EU AE1</vt:lpstr>
      <vt:lpstr>EU AE2</vt:lpstr>
      <vt:lpstr>EU AE3</vt:lpstr>
      <vt:lpstr>EU AE4</vt:lpstr>
      <vt:lpstr>EU LIQ2</vt:lpstr>
      <vt:lpstr>EU ORA</vt:lpstr>
      <vt:lpstr>EU OR1</vt:lpstr>
      <vt:lpstr>EU REMA</vt:lpstr>
      <vt:lpstr>EU REM1</vt:lpstr>
      <vt:lpstr>EU REM2</vt:lpstr>
      <vt:lpstr>EU REM3</vt:lpstr>
      <vt:lpstr>EU REM4</vt:lpstr>
      <vt:lpstr>EU REM5</vt:lpstr>
      <vt:lpstr>EU KM2</vt:lpstr>
      <vt:lpstr>EU TLAC1</vt:lpstr>
      <vt:lpstr>EU TLAC3b</vt:lpstr>
      <vt:lpstr>ESGA</vt:lpstr>
      <vt:lpstr>ESGB</vt:lpstr>
      <vt:lpstr>ESGC</vt:lpstr>
      <vt:lpstr>ESG1</vt:lpstr>
      <vt:lpstr>ESG2</vt:lpstr>
      <vt:lpstr>ESG4</vt:lpstr>
      <vt:lpstr>ESG5</vt:lpstr>
      <vt:lpstr>ESG6</vt:lpstr>
      <vt:lpstr>ESG7</vt:lpstr>
      <vt:lpstr>ESG8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Kristín Sigfúsdóttir</dc:creator>
  <cp:lastModifiedBy>Einar Örn Gíslason</cp:lastModifiedBy>
  <cp:lastPrinted>2022-02-14T15:02:19Z</cp:lastPrinted>
  <dcterms:created xsi:type="dcterms:W3CDTF">2021-04-28T14:42:06Z</dcterms:created>
  <dcterms:modified xsi:type="dcterms:W3CDTF">2024-04-04T14:37:48Z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1338580542</vt:i4>
  </property>
  <property fmtid="{D5CDD505-2E9C-101B-9397-08002B2CF9AE}" pid="3" name="_NewReviewCycle">
    <vt:lpwstr/>
  </property>
  <property fmtid="{D5CDD505-2E9C-101B-9397-08002B2CF9AE}" pid="4" name="_EmailSubject">
    <vt:lpwstr>Pillar 3 uppfærsla</vt:lpwstr>
  </property>
  <property fmtid="{D5CDD505-2E9C-101B-9397-08002B2CF9AE}" pid="5" name="_AuthorEmail">
    <vt:lpwstr>einar.gislason@arionbanki.is</vt:lpwstr>
  </property>
  <property fmtid="{D5CDD505-2E9C-101B-9397-08002B2CF9AE}" pid="6" name="_AuthorEmailDisplayName">
    <vt:lpwstr>Einar Örn Gíslason</vt:lpwstr>
  </property>
</Properties>
</file>